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acultate\proiecte\POCU\Innotech\FutureBiz\Implementare\A1.4 Concurs de idei de afaceri\surse\final\Anexe concurs PA FutureBiz 141244 - Rev.1\"/>
    </mc:Choice>
  </mc:AlternateContent>
  <bookViews>
    <workbookView xWindow="0" yWindow="0" windowWidth="38400" windowHeight="17150"/>
  </bookViews>
  <sheets>
    <sheet name="Buget - chelt. din subventie" sheetId="1" r:id="rId1"/>
    <sheet name="Proiectii financiar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  <c r="E67" i="1"/>
  <c r="E71" i="1"/>
  <c r="E65" i="1"/>
  <c r="E48" i="1"/>
  <c r="E44" i="1"/>
  <c r="F71" i="1"/>
  <c r="F72" i="1"/>
  <c r="F73" i="1"/>
  <c r="F70" i="1"/>
  <c r="F68" i="1"/>
  <c r="F67" i="1"/>
  <c r="F65" i="1"/>
  <c r="F63" i="1"/>
  <c r="F59" i="1"/>
  <c r="F52" i="1"/>
  <c r="F49" i="1"/>
  <c r="F50" i="1"/>
  <c r="F48" i="1"/>
  <c r="F44" i="1"/>
  <c r="F45" i="1"/>
  <c r="F46" i="1"/>
  <c r="F43" i="1"/>
  <c r="F37" i="1"/>
  <c r="F38" i="1"/>
  <c r="F36" i="1"/>
  <c r="F30" i="1"/>
  <c r="F31" i="1"/>
  <c r="F32" i="1"/>
  <c r="F33" i="1"/>
  <c r="F34" i="1"/>
  <c r="F29" i="1"/>
  <c r="F26" i="1"/>
  <c r="F25" i="1"/>
  <c r="F21" i="1"/>
  <c r="F22" i="1"/>
  <c r="F23" i="1"/>
  <c r="F20" i="1"/>
  <c r="F15" i="1"/>
  <c r="F16" i="1"/>
  <c r="F17" i="1"/>
  <c r="F18" i="1"/>
  <c r="F14" i="1"/>
  <c r="E33" i="1" l="1"/>
  <c r="L48" i="2" l="1"/>
  <c r="G48" i="2"/>
  <c r="L47" i="2"/>
  <c r="G47" i="2"/>
  <c r="L46" i="2"/>
  <c r="G46" i="2"/>
  <c r="L45" i="2"/>
  <c r="G45" i="2"/>
  <c r="L44" i="2"/>
  <c r="G44" i="2"/>
  <c r="L43" i="2"/>
  <c r="G43" i="2"/>
  <c r="L42" i="2"/>
  <c r="G42" i="2"/>
  <c r="L41" i="2"/>
  <c r="G41" i="2"/>
  <c r="L40" i="2"/>
  <c r="G40" i="2"/>
  <c r="L39" i="2"/>
  <c r="G39" i="2"/>
  <c r="L38" i="2"/>
  <c r="G38" i="2"/>
  <c r="L37" i="2"/>
  <c r="G37" i="2"/>
  <c r="L36" i="2"/>
  <c r="G36" i="2"/>
  <c r="L35" i="2"/>
  <c r="G35" i="2"/>
  <c r="L34" i="2"/>
  <c r="G34" i="2"/>
  <c r="L33" i="2"/>
  <c r="G33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6" i="2"/>
  <c r="F74" i="1"/>
  <c r="G74" i="1"/>
  <c r="G69" i="1"/>
  <c r="F69" i="1"/>
  <c r="G66" i="1"/>
  <c r="F66" i="1"/>
  <c r="G55" i="1"/>
  <c r="F55" i="1"/>
  <c r="E57" i="1"/>
  <c r="G47" i="1"/>
  <c r="F47" i="1"/>
  <c r="G42" i="1"/>
  <c r="F42" i="1"/>
  <c r="G35" i="1"/>
  <c r="F35" i="1"/>
  <c r="G28" i="1"/>
  <c r="E29" i="1"/>
  <c r="G24" i="1"/>
  <c r="F24" i="1"/>
  <c r="G19" i="1"/>
  <c r="F19" i="1"/>
  <c r="G13" i="1"/>
  <c r="F13" i="1"/>
  <c r="E75" i="1"/>
  <c r="E74" i="1" s="1"/>
  <c r="E73" i="1"/>
  <c r="E70" i="1"/>
  <c r="E72" i="1"/>
  <c r="E64" i="1"/>
  <c r="G64" i="1"/>
  <c r="F64" i="1"/>
  <c r="E63" i="1"/>
  <c r="E62" i="1" s="1"/>
  <c r="G62" i="1"/>
  <c r="F62" i="1"/>
  <c r="E61" i="1"/>
  <c r="E60" i="1" s="1"/>
  <c r="G60" i="1"/>
  <c r="F60" i="1"/>
  <c r="E59" i="1"/>
  <c r="E58" i="1" s="1"/>
  <c r="G58" i="1"/>
  <c r="F58" i="1"/>
  <c r="E56" i="1"/>
  <c r="G53" i="1"/>
  <c r="F53" i="1"/>
  <c r="E54" i="1"/>
  <c r="E53" i="1" s="1"/>
  <c r="G51" i="1"/>
  <c r="F51" i="1"/>
  <c r="E52" i="1"/>
  <c r="E51" i="1" s="1"/>
  <c r="E50" i="1"/>
  <c r="E49" i="1"/>
  <c r="E46" i="1"/>
  <c r="E45" i="1"/>
  <c r="E43" i="1"/>
  <c r="F39" i="1"/>
  <c r="E41" i="1"/>
  <c r="E40" i="1"/>
  <c r="E34" i="1"/>
  <c r="E38" i="1"/>
  <c r="E37" i="1"/>
  <c r="E36" i="1"/>
  <c r="E30" i="1"/>
  <c r="E31" i="1"/>
  <c r="E32" i="1"/>
  <c r="E26" i="1"/>
  <c r="E25" i="1"/>
  <c r="E23" i="1"/>
  <c r="E22" i="1"/>
  <c r="E21" i="1"/>
  <c r="E20" i="1"/>
  <c r="E15" i="1"/>
  <c r="E16" i="1"/>
  <c r="E17" i="1"/>
  <c r="E18" i="1"/>
  <c r="E14" i="1"/>
  <c r="E35" i="1" l="1"/>
  <c r="F28" i="1"/>
  <c r="F27" i="1" s="1"/>
  <c r="F76" i="1" s="1"/>
  <c r="E28" i="1"/>
  <c r="E13" i="1"/>
  <c r="E69" i="1"/>
  <c r="E24" i="1"/>
  <c r="E19" i="1"/>
  <c r="E42" i="1"/>
  <c r="E55" i="1"/>
  <c r="E39" i="1"/>
  <c r="E47" i="1"/>
  <c r="E66" i="1"/>
  <c r="G27" i="1"/>
  <c r="G76" i="1" s="1"/>
  <c r="E78" i="1" s="1"/>
  <c r="E27" i="1" l="1"/>
  <c r="E76" i="1" s="1"/>
  <c r="E77" i="1"/>
  <c r="F77" i="1"/>
  <c r="F78" i="1" l="1"/>
</calcChain>
</file>

<file path=xl/sharedStrings.xml><?xml version="1.0" encoding="utf-8"?>
<sst xmlns="http://schemas.openxmlformats.org/spreadsheetml/2006/main" count="196" uniqueCount="135">
  <si>
    <t>Nume proiect:</t>
  </si>
  <si>
    <t>ID:</t>
  </si>
  <si>
    <t>TOTAL CHELTUIELI, din care:</t>
  </si>
  <si>
    <t>TOTAL CHELTUIELI DIN FINANȚAREA NERAMBURSABILĂ:</t>
  </si>
  <si>
    <t>BUGETUL PLANULUI DE AFACERI</t>
  </si>
  <si>
    <t>UM</t>
  </si>
  <si>
    <t>CANTITATE</t>
  </si>
  <si>
    <t>PREȚ UNITAR</t>
  </si>
  <si>
    <t>PREȚ TOTAL</t>
  </si>
  <si>
    <t>NERAMBURSABIL</t>
  </si>
  <si>
    <t>NUME Prenume participant / candidat:</t>
  </si>
  <si>
    <t>Titlu Plan de afaceri:</t>
  </si>
  <si>
    <t xml:space="preserve">Valoarea finanțării nerambursabile solicitată: </t>
  </si>
  <si>
    <t>Nr. de locuri de muncă create:</t>
  </si>
  <si>
    <t>DESCRIERE CHELTUIALĂ</t>
  </si>
  <si>
    <t>1. Cheltuieli cu salariile personalului (include cheltuieli cu salariul net, contribuțiile sociale aferente angajatului și taxa CAM)</t>
  </si>
  <si>
    <t>luna</t>
  </si>
  <si>
    <t>CONTRIBUȚIE PROPRIE (dacă este cazul)</t>
  </si>
  <si>
    <r>
      <t xml:space="preserve">1.1. Cheltuială salarială - ANGAJAT 1 </t>
    </r>
    <r>
      <rPr>
        <i/>
        <sz val="10"/>
        <color rgb="FFFF0000"/>
        <rFont val="Trebuchet MS"/>
        <family val="2"/>
      </rPr>
      <t>(1 pers x cost salarial / lună x nr. luni)</t>
    </r>
  </si>
  <si>
    <r>
      <t xml:space="preserve">1.2.Cheltuială salarială - ANGAJAT 2 </t>
    </r>
    <r>
      <rPr>
        <i/>
        <sz val="10"/>
        <color rgb="FFFF0000"/>
        <rFont val="Trebuchet MS"/>
        <family val="2"/>
      </rPr>
      <t>(1 pers x cost salarial / lună x nr. luni)</t>
    </r>
  </si>
  <si>
    <r>
      <t xml:space="preserve">1.3. Cheltuială salarială - ANGAJAT 3 </t>
    </r>
    <r>
      <rPr>
        <i/>
        <sz val="10"/>
        <color rgb="FFFF0000"/>
        <rFont val="Trebuchet MS"/>
        <family val="2"/>
      </rPr>
      <t>(1 pers x cost salarial / lună x nr. luni)</t>
    </r>
  </si>
  <si>
    <r>
      <t xml:space="preserve">1.4. Cheltuială salarială - ANGAJAT 4 </t>
    </r>
    <r>
      <rPr>
        <i/>
        <sz val="10"/>
        <color rgb="FFFF0000"/>
        <rFont val="Trebuchet MS"/>
        <family val="2"/>
      </rPr>
      <t>(1 pers x cost salarial / lună x nr. luni)</t>
    </r>
  </si>
  <si>
    <r>
      <t xml:space="preserve">1.5. Cheltuială salarială - ANGAJAT 5 </t>
    </r>
    <r>
      <rPr>
        <i/>
        <sz val="10"/>
        <color rgb="FFFF0000"/>
        <rFont val="Trebuchet MS"/>
        <family val="2"/>
      </rPr>
      <t>(1 pers x cost salarial / lună x nr. luni)</t>
    </r>
  </si>
  <si>
    <r>
      <t xml:space="preserve">2.2. Cheltuieli cu diurna personalului propriu </t>
    </r>
    <r>
      <rPr>
        <i/>
        <sz val="10"/>
        <color rgb="FFFF0000"/>
        <rFont val="Trebuchet MS"/>
        <family val="2"/>
      </rPr>
      <t>(nr. zile diurnă x costul per zi diurnă; câte persoane beneficiază de diurnă)</t>
    </r>
  </si>
  <si>
    <r>
      <t xml:space="preserve">2.3. Cheltuieli pentru transportul persoanelor </t>
    </r>
    <r>
      <rPr>
        <i/>
        <sz val="10"/>
        <color rgb="FFFF0000"/>
        <rFont val="Trebuchet MS"/>
        <family val="2"/>
      </rPr>
      <t>(nr. bilete transport x costul bilet; câte persoane se deplasează)</t>
    </r>
  </si>
  <si>
    <r>
      <t xml:space="preserve">2.1. Cheltuieli pentru cazare </t>
    </r>
    <r>
      <rPr>
        <i/>
        <sz val="10"/>
        <color rgb="FFFF0000"/>
        <rFont val="Trebuchet MS"/>
        <family val="2"/>
      </rPr>
      <t>(nr. nopți x costul per noapte; câte persoane se cazează)</t>
    </r>
  </si>
  <si>
    <t>2.4.Taxe şi asigurări de călătorie și asigurări medicale aferente deplasării</t>
  </si>
  <si>
    <t>taxă</t>
  </si>
  <si>
    <r>
      <t xml:space="preserve">3.1. Cheltuieli cu servicii de contabilitate </t>
    </r>
    <r>
      <rPr>
        <i/>
        <sz val="10"/>
        <color rgb="FFFF0000"/>
        <rFont val="Trebuchet MS"/>
        <family val="2"/>
      </rPr>
      <t>(nr. luni x prețul per lună)</t>
    </r>
  </si>
  <si>
    <r>
      <t xml:space="preserve">3.2. Cheltuieli cu servicii de __________________ </t>
    </r>
    <r>
      <rPr>
        <i/>
        <sz val="10"/>
        <color rgb="FFFF0000"/>
        <rFont val="Trebuchet MS"/>
        <family val="2"/>
      </rPr>
      <t>(nr. luni x prețul per lună); după caz (SSM, resurse umane, proiectare / formare / catering etc)</t>
    </r>
  </si>
  <si>
    <r>
      <t xml:space="preserve">Echipament 1 - _______________ </t>
    </r>
    <r>
      <rPr>
        <i/>
        <sz val="10"/>
        <color rgb="FFFF0000"/>
        <rFont val="Trebuchet MS"/>
        <family val="2"/>
      </rPr>
      <t>(nr. bucăți x prețul per bucată, tva inclus)</t>
    </r>
  </si>
  <si>
    <r>
      <t xml:space="preserve">Utilaj 1 - _______________ </t>
    </r>
    <r>
      <rPr>
        <i/>
        <sz val="10"/>
        <color rgb="FFFF0000"/>
        <rFont val="Trebuchet MS"/>
        <family val="2"/>
      </rPr>
      <t>(nr. bucăți x prețul per bucată, tva inclus)</t>
    </r>
  </si>
  <si>
    <r>
      <t xml:space="preserve">Utilaj 2 - _______________ </t>
    </r>
    <r>
      <rPr>
        <i/>
        <sz val="10"/>
        <color rgb="FFFF0000"/>
        <rFont val="Trebuchet MS"/>
        <family val="2"/>
      </rPr>
      <t>(nr. bucăți x prețul per bucată, tva inclus)</t>
    </r>
  </si>
  <si>
    <t>set</t>
  </si>
  <si>
    <t>4.1. Cheltuieli cu echipamente, mobilier, utilaje (se vor introduce / elimina rânduri în funcție de echipamentele, utilajele, mobilierul necesar afacerii; se vor cuantifica individual / per tip echipament)</t>
  </si>
  <si>
    <t>noapte / cazare</t>
  </si>
  <si>
    <t xml:space="preserve"> zile diurnă</t>
  </si>
  <si>
    <t>bilete transport</t>
  </si>
  <si>
    <t>buc</t>
  </si>
  <si>
    <r>
      <t xml:space="preserve">4.3. Cheltuieli cu materii prime și materiale, inclusiv materiale consumabile </t>
    </r>
    <r>
      <rPr>
        <b/>
        <i/>
        <sz val="10"/>
        <color rgb="FFFF0000"/>
        <rFont val="Trebuchet MS"/>
        <family val="2"/>
      </rPr>
      <t>(nr. luni x preț per lună); Se vor introduce linii suplimentare, dacă este necesar</t>
    </r>
  </si>
  <si>
    <t xml:space="preserve">set </t>
  </si>
  <si>
    <t>4.4.	Alte cheltuieli pentru investiții necesare funcționării întreprinderilor.</t>
  </si>
  <si>
    <r>
      <t xml:space="preserve">Aparatură 1 - _______________ </t>
    </r>
    <r>
      <rPr>
        <i/>
        <sz val="10"/>
        <color rgb="FFFF0000"/>
        <rFont val="Trebuchet MS"/>
        <family val="2"/>
      </rPr>
      <t>(nr. bucăți x prețul per bucată, tva inclus)</t>
    </r>
  </si>
  <si>
    <r>
      <t xml:space="preserve">Mobilier / Dotare mobilier  - _______________ </t>
    </r>
    <r>
      <rPr>
        <i/>
        <sz val="10"/>
        <color rgb="FFFF0000"/>
        <rFont val="Trebuchet MS"/>
        <family val="2"/>
      </rPr>
      <t>(set x prețul per set, tva inclus)</t>
    </r>
  </si>
  <si>
    <r>
      <t xml:space="preserve">5.1. Cheltuieli cu închirierea de sedii / spații pentru funcționarea afacerii </t>
    </r>
    <r>
      <rPr>
        <i/>
        <sz val="10"/>
        <color rgb="FFFF0000"/>
        <rFont val="Trebuchet MS"/>
        <family val="2"/>
      </rPr>
      <t>(nr. luni chirie x prețul per lună / chirie)</t>
    </r>
  </si>
  <si>
    <r>
      <t xml:space="preserve">5.2. Cheltuieli cu închirierea de depozite </t>
    </r>
    <r>
      <rPr>
        <i/>
        <sz val="10"/>
        <color rgb="FFFF0000"/>
        <rFont val="Trebuchet MS"/>
        <family val="2"/>
      </rPr>
      <t>(nr. luni chirie x prețul per lună / chirie)</t>
    </r>
  </si>
  <si>
    <r>
      <t xml:space="preserve">5.3. Cheltuieli cu închirierea de spații pentru desfășurarea diverselor activități ale întreprinderii </t>
    </r>
    <r>
      <rPr>
        <i/>
        <sz val="10"/>
        <color rgb="FFFF0000"/>
        <rFont val="Trebuchet MS"/>
        <family val="2"/>
      </rPr>
      <t>(nr. luni chirie x prețul per lună / chirie)</t>
    </r>
  </si>
  <si>
    <r>
      <t xml:space="preserve">5.4. Cheltuieli cu închirierea de echipamente, vehicule, diverse bunuri necesare funcționării afacerii </t>
    </r>
    <r>
      <rPr>
        <i/>
        <sz val="10"/>
        <color rgb="FFFF0000"/>
        <rFont val="Trebuchet MS"/>
        <family val="2"/>
      </rPr>
      <t>(nr. luni chirie x prețul per lună / chirie; ce echipamente, câte echipamente vor fi închiriate)</t>
    </r>
  </si>
  <si>
    <r>
      <t xml:space="preserve">6.1. Rate de leasing operațional plătite de întreprindere pentru echipamente </t>
    </r>
    <r>
      <rPr>
        <i/>
        <sz val="10"/>
        <color rgb="FFFF0000"/>
        <rFont val="Trebuchet MS"/>
        <family val="2"/>
      </rPr>
      <t>(nr. luni rată leasing x rata per lună). Pentru câte echipamente / Ce tip de echipamente se va realiza leasing operațional</t>
    </r>
  </si>
  <si>
    <r>
      <t xml:space="preserve">6.2. Rate de leasing operațional plătite de întreprindere pentru vehicule </t>
    </r>
    <r>
      <rPr>
        <i/>
        <sz val="10"/>
        <color rgb="FFFF0000"/>
        <rFont val="Trebuchet MS"/>
        <family val="2"/>
      </rPr>
      <t>(nr. luni rată leasing x rata per lună). Pentru câte vehicule / tip de vehicule se va realiza leasing operațional</t>
    </r>
  </si>
  <si>
    <r>
      <t xml:space="preserve">6.3. Rate de leasing operațional plătite de întreprindere pentru diverse bunuri mobile și imobile. </t>
    </r>
    <r>
      <rPr>
        <i/>
        <sz val="10"/>
        <color rgb="FFFF0000"/>
        <rFont val="Trebuchet MS"/>
        <family val="2"/>
      </rPr>
      <t>(nr. luni rată leasing x rata per lună)</t>
    </r>
  </si>
  <si>
    <t>7. Utilități aferente funcționării întreprinderilor</t>
  </si>
  <si>
    <t>total proiect</t>
  </si>
  <si>
    <t>8. Servicii de administrare a clădirilor aferente funcționării întreprinderilor</t>
  </si>
  <si>
    <t>9. Servicii de întreţinere şi reparare de echipamente şi mijloace de transport aferente funcţionării întreprinderilor</t>
  </si>
  <si>
    <r>
      <t xml:space="preserve">9.1. Cheltuieli cu întreținerea și repararea  echipamentelor necesare / aferente funcționării întreprinderilor </t>
    </r>
    <r>
      <rPr>
        <i/>
        <sz val="10"/>
        <color rgb="FFFF0000"/>
        <rFont val="Trebuchet MS"/>
        <family val="2"/>
      </rPr>
      <t>(se va trece cost total proiect).</t>
    </r>
  </si>
  <si>
    <t>10. Arhivare de documente aferente funcționării întreprinderilor</t>
  </si>
  <si>
    <t>11. Amortizare de active aferente funcționării întreprinderilor</t>
  </si>
  <si>
    <t>12. Cheltuieli financiare şi juridice (notariale) aferente funcționării întreprinderilor</t>
  </si>
  <si>
    <t>13. Conectare la rețele informatice aferente funcționării întreprinderilor</t>
  </si>
  <si>
    <t>14. Cheltuieli de informare şi publicitate aferente funcționării întreprinderilor</t>
  </si>
  <si>
    <r>
      <t xml:space="preserve">14.2. Cheltuieli cu promovarea offline (anunțuri, afișe, realizarea de materiale promoționale, broșuri, pliante etc) </t>
    </r>
    <r>
      <rPr>
        <i/>
        <sz val="10"/>
        <color rgb="FFFF0000"/>
        <rFont val="Trebuchet MS"/>
        <family val="2"/>
      </rPr>
      <t>(se trece costul anual, care va include și designul și creația grafică).</t>
    </r>
  </si>
  <si>
    <t>15. Alte cheltuieli aferente funcţionării întreprinderilor</t>
  </si>
  <si>
    <r>
      <t xml:space="preserve">15.1. Cheltuieli cu prelucrare de date - se vor include în buget în mod justificat </t>
    </r>
    <r>
      <rPr>
        <i/>
        <sz val="10"/>
        <color rgb="FFFF0000"/>
        <rFont val="Trebuchet MS"/>
        <family val="2"/>
      </rPr>
      <t>(se trece costul anual).</t>
    </r>
  </si>
  <si>
    <r>
      <t xml:space="preserve">15.2. Cheltuieli cu întreținere, actualizare și dezvoltare de aplicații informatice - se vor include în buget în mod justificat </t>
    </r>
    <r>
      <rPr>
        <i/>
        <sz val="10"/>
        <color rgb="FFFF0000"/>
        <rFont val="Trebuchet MS"/>
        <family val="2"/>
      </rPr>
      <t>(nr. aplicații x prețul unitar / aplicație). Se vor indica ce aplicații fac obiectul cheltuielii</t>
    </r>
  </si>
  <si>
    <r>
      <t xml:space="preserve">15.3. Cheltuieli cu achiziționare de publicații, cărți, reviste de specialitate relevante pentru operațiune, în format tipărit și/sau electronic - se vor include în buget în mod justificat </t>
    </r>
    <r>
      <rPr>
        <i/>
        <sz val="10"/>
        <color rgb="FFFF0000"/>
        <rFont val="Trebuchet MS"/>
        <family val="2"/>
      </rPr>
      <t>(nr. buc / abonament x prețul unitar). Se vor indica ce publicații.</t>
    </r>
  </si>
  <si>
    <t>buc / abonament</t>
  </si>
  <si>
    <r>
      <t xml:space="preserve">15.4. Cheltuieli cu concesiuni, brevete, licențe, mărci comerciale, drepturi și active similare. - se vor include în buget în mod justificat </t>
    </r>
    <r>
      <rPr>
        <i/>
        <sz val="10"/>
        <color rgb="FFFF0000"/>
        <rFont val="Trebuchet MS"/>
        <family val="2"/>
      </rPr>
      <t>(nr. buc  x prețul unitar). Se vor defalca separat în buget, introducând rânduri pentru fiecare sub-categorie</t>
    </r>
  </si>
  <si>
    <t>16. Cheltuielile aferente garanțiilor oferite de bănci sau alte instituții financiare</t>
  </si>
  <si>
    <r>
      <t>2. Cheltuieli cu deplasarea personalului întreprinderilor sprijinite</t>
    </r>
    <r>
      <rPr>
        <sz val="11"/>
        <color theme="1"/>
        <rFont val="Trebuchet MS"/>
        <family val="2"/>
      </rPr>
      <t xml:space="preserve"> </t>
    </r>
  </si>
  <si>
    <r>
      <t>4. Cheltuieli cu achiziția de active fixe corporale (altele decât terenuri și imobile)  
S</t>
    </r>
    <r>
      <rPr>
        <b/>
        <i/>
        <sz val="11"/>
        <color theme="0"/>
        <rFont val="Trebuchet MS"/>
        <family val="2"/>
      </rPr>
      <t>e vor introduce linii suplimentare, dacă este necesar.</t>
    </r>
  </si>
  <si>
    <r>
      <t xml:space="preserve">7.1. Utilități necesare (energie electrică, internet etc se vor menționa care sunt acestea) - _____________ </t>
    </r>
    <r>
      <rPr>
        <i/>
        <sz val="10"/>
        <color rgb="FFFF0000"/>
        <rFont val="Trebuchet MS"/>
        <family val="2"/>
      </rPr>
      <t>(se trece costul anual / total proiect).</t>
    </r>
  </si>
  <si>
    <r>
      <t xml:space="preserve">8.1. Servicii de administrare a clădirilor aferente funcționării întreprinderilor </t>
    </r>
    <r>
      <rPr>
        <i/>
        <sz val="10"/>
        <color rgb="FFFF0000"/>
        <rFont val="Trebuchet MS"/>
        <family val="2"/>
      </rPr>
      <t>(se trece costul anual / total proiect).</t>
    </r>
  </si>
  <si>
    <t>9.2. Cheltuieli cu întreținerea și repararea  mijloacelor de transport aferente funcționării întreprinderilor (se va trece cost total proiect).</t>
  </si>
  <si>
    <r>
      <t xml:space="preserve">10.1. Cheltuieli de arhivare documente </t>
    </r>
    <r>
      <rPr>
        <i/>
        <sz val="10"/>
        <color rgb="FFFF0000"/>
        <rFont val="Trebuchet MS"/>
        <family val="2"/>
      </rPr>
      <t>(se trece costul anual / total proiect).</t>
    </r>
  </si>
  <si>
    <r>
      <t xml:space="preserve">11.1. Amortizare de active aferente funcționării întreprinderilor </t>
    </r>
    <r>
      <rPr>
        <i/>
        <sz val="10"/>
        <color rgb="FFFF0000"/>
        <rFont val="Trebuchet MS"/>
        <family val="2"/>
      </rPr>
      <t>(se trece costul anual / total proiect).</t>
    </r>
  </si>
  <si>
    <r>
      <t xml:space="preserve">12.1. Cheltuieli financiare şi juridice (notariale) aferente funcționării întreprinderilor </t>
    </r>
    <r>
      <rPr>
        <i/>
        <sz val="10"/>
        <color rgb="FFFF0000"/>
        <rFont val="Trebuchet MS"/>
        <family val="2"/>
      </rPr>
      <t>(se trece costul anual / total proiect).</t>
    </r>
  </si>
  <si>
    <r>
      <t xml:space="preserve">13.1. Conectare la rețele informatice aferente funcționării întreprinderilor </t>
    </r>
    <r>
      <rPr>
        <i/>
        <sz val="10"/>
        <color rgb="FFFF0000"/>
        <rFont val="Trebuchet MS"/>
        <family val="2"/>
      </rPr>
      <t>(se trece costul anual / total proiect).</t>
    </r>
  </si>
  <si>
    <t>nr. aplicații</t>
  </si>
  <si>
    <r>
      <t xml:space="preserve">14.1. Cheltuieli cu realizarea site-ului afacerii și/sau promovarea online </t>
    </r>
    <r>
      <rPr>
        <i/>
        <sz val="10"/>
        <color rgb="FFFF0000"/>
        <rFont val="Trebuchet MS"/>
        <family val="2"/>
      </rPr>
      <t>(se trece costul anual / total proiect).</t>
    </r>
  </si>
  <si>
    <r>
      <t xml:space="preserve">16.1. Cheltuielile aferente garanțiilor oferite de bănci sau alte instituții financiare </t>
    </r>
    <r>
      <rPr>
        <i/>
        <sz val="10"/>
        <color rgb="FFFF0000"/>
        <rFont val="Trebuchet MS"/>
        <family val="2"/>
      </rPr>
      <t>(se trece costul anual / total proiect).</t>
    </r>
  </si>
  <si>
    <t>TOTAL CHELTUIELI DIN CONTRIBUȚIE PROPRIE (dacă este cazul):</t>
  </si>
  <si>
    <t>Dată,</t>
  </si>
  <si>
    <t xml:space="preserve">NUME Prenume participant </t>
  </si>
  <si>
    <t>Semnătură</t>
  </si>
  <si>
    <t>Cheltuielile vor fi corelate cu informațiile prezentate în Secțiunea 5 din Anexa 6 Planul de afaceri.</t>
  </si>
  <si>
    <t xml:space="preserve">NOTĂ: </t>
  </si>
  <si>
    <t>Vor fi incluse și detaliate doar acele cheltuieli care sunt necesare pentru asigurarea funcționalității afacerii și care sunt justificate în raport cu ideea de afacere și cu ceea ce s-a prevăzut în Anexa 6 Planul de afaceri.</t>
  </si>
  <si>
    <t>NU toate cheltuielile de mai sus trebuie cuprinse în bugetul planului de afaceri.</t>
  </si>
  <si>
    <t>Se vor atașa oferte de preț (min. 2 oferte de preț per echipament / serviciu) pentru fiecare tip de cheltuială inclusă în bugetul planului de afaceri în vederea fundamentării valorii cheltuielii propuse în raport cu prețurile pieței.</t>
  </si>
  <si>
    <t>Nr. crt.</t>
  </si>
  <si>
    <t>Denumire produs / serviciu</t>
  </si>
  <si>
    <t>Cantitate (estimată lunar)</t>
  </si>
  <si>
    <t>Nr. luni</t>
  </si>
  <si>
    <t>Preț unitar (tva inclus)</t>
  </si>
  <si>
    <t>Valoare totală estimată</t>
  </si>
  <si>
    <t xml:space="preserve">AN II </t>
  </si>
  <si>
    <t>AN III</t>
  </si>
  <si>
    <t xml:space="preserve">PROIECȚIE VENITURI </t>
  </si>
  <si>
    <t>PROIECȚIE CHELTUIELI</t>
  </si>
  <si>
    <t>Categorie cheltuială</t>
  </si>
  <si>
    <t>Salarii</t>
  </si>
  <si>
    <t>Deplasări</t>
  </si>
  <si>
    <t>Servicii specializate</t>
  </si>
  <si>
    <t>Echipamente</t>
  </si>
  <si>
    <t>Consumabile</t>
  </si>
  <si>
    <t>Materii prime</t>
  </si>
  <si>
    <t xml:space="preserve">Închiriere spații / sedii </t>
  </si>
  <si>
    <t>Rate de leasing</t>
  </si>
  <si>
    <t>Utilități</t>
  </si>
  <si>
    <t xml:space="preserve">Întreținere și reparații echipamente </t>
  </si>
  <si>
    <t>Promovare</t>
  </si>
  <si>
    <t>Amortizări</t>
  </si>
  <si>
    <t>Nume Prenume</t>
  </si>
  <si>
    <t>Firma X</t>
  </si>
  <si>
    <r>
      <t xml:space="preserve">3. Cheltuieli aferente diverselor achiziții de servicii specializate, pentru care beneficiarul ajutorului de minimis nu are expertiza necesară  </t>
    </r>
    <r>
      <rPr>
        <b/>
        <i/>
        <sz val="11"/>
        <color theme="0"/>
        <rFont val="Trebuchet MS"/>
        <family val="2"/>
      </rPr>
      <t>(se vor introduce linii suplimentare, dacă este necesar)</t>
    </r>
  </si>
  <si>
    <r>
      <t xml:space="preserve">Set consumabile - se vor indica consumabilele necesare (hârtie, tonnere, cerneală, creioane, șuruburi, piese, etc) </t>
    </r>
    <r>
      <rPr>
        <i/>
        <sz val="10"/>
        <color rgb="FFFF0000"/>
        <rFont val="Trebuchet MS"/>
        <family val="2"/>
      </rPr>
      <t xml:space="preserve">(nr. luni x prețul per lună, tva inclus) </t>
    </r>
  </si>
  <si>
    <r>
      <t xml:space="preserve">Materia prima 1 - ___________________ - se va indica materia primă necesară (făină, ulei, etc) </t>
    </r>
    <r>
      <rPr>
        <i/>
        <sz val="10"/>
        <color rgb="FFFF0000"/>
        <rFont val="Trebuchet MS"/>
        <family val="2"/>
      </rPr>
      <t xml:space="preserve">(set / kg x prețul per set / kg, tva inclus) </t>
    </r>
  </si>
  <si>
    <r>
      <t xml:space="preserve">Materia prima 2 - ___________________ - se va indica materia primă necesară (făină, ulei, etc) </t>
    </r>
    <r>
      <rPr>
        <i/>
        <sz val="10"/>
        <color rgb="FFFF0000"/>
        <rFont val="Trebuchet MS"/>
        <family val="2"/>
      </rPr>
      <t xml:space="preserve">(set / kg x prețul per set / kg, tva inclus) </t>
    </r>
  </si>
  <si>
    <r>
      <t>6. Cheltuieli de leasing fără achiziție (leasing operațional) aferente funcționării întreprinderilor
S</t>
    </r>
    <r>
      <rPr>
        <b/>
        <i/>
        <sz val="11"/>
        <color theme="0"/>
        <rFont val="Trebuchet MS"/>
        <family val="2"/>
      </rPr>
      <t>e vor introduce linii suplimentare, dacă este necesar</t>
    </r>
  </si>
  <si>
    <r>
      <t>5. Cheltuieli cu închirierea de sedii 
S</t>
    </r>
    <r>
      <rPr>
        <b/>
        <i/>
        <sz val="11"/>
        <color theme="0"/>
        <rFont val="Trebuchet MS"/>
        <family val="2"/>
      </rPr>
      <t>e vor introduce linii suplimentare, dacă este necesar</t>
    </r>
  </si>
  <si>
    <r>
      <t xml:space="preserve">4.2. Cheltuieli cu obiectele de inventar </t>
    </r>
    <r>
      <rPr>
        <b/>
        <i/>
        <sz val="10"/>
        <color rgb="FFFF0000"/>
        <rFont val="Trebuchet MS"/>
        <family val="2"/>
      </rPr>
      <t>(nr. luni x preț per lună); Se vor menționa obiectele de inventar</t>
    </r>
    <r>
      <rPr>
        <b/>
        <i/>
        <sz val="10"/>
        <color theme="1"/>
        <rFont val="Trebuchet MS"/>
        <family val="2"/>
      </rPr>
      <t xml:space="preserve"> ____________</t>
    </r>
  </si>
  <si>
    <t>Subvenții:</t>
  </si>
  <si>
    <t>NU toate cheltuielile de mai sus trebuie cuprinse în bugetul afacerii.</t>
  </si>
  <si>
    <t>484.350 lei</t>
  </si>
  <si>
    <t>Anexa 7 la Metodologia de organizare a concursului de selecție planuri de afaceri FutureBiz</t>
  </si>
  <si>
    <t>Dezvoltarea spiritului antreprenorial al studenților și al competitivității noilor întreprinderi din România, in condițiile unui acces la piața forței de munca sustenabil și flexibil (FutureBiz)</t>
  </si>
  <si>
    <r>
      <t>Se vor considera ani întregi (12 luni) pentru estimarea veniturilor. Primul an este anul aferent funcționării și decontării subvenției (</t>
    </r>
    <r>
      <rPr>
        <b/>
        <sz val="11"/>
        <color theme="4"/>
        <rFont val="Trebuchet MS"/>
        <family val="2"/>
        <charset val="238"/>
      </rPr>
      <t>28.06.2022 - 27.06.2023</t>
    </r>
    <r>
      <rPr>
        <b/>
        <sz val="11"/>
        <color rgb="FFC00000"/>
        <rFont val="Trebuchet MS"/>
        <family val="2"/>
      </rPr>
      <t>)</t>
    </r>
  </si>
  <si>
    <r>
      <t xml:space="preserve">AN I </t>
    </r>
    <r>
      <rPr>
        <b/>
        <sz val="11"/>
        <color theme="4"/>
        <rFont val="Trebuchet MS"/>
        <family val="2"/>
        <charset val="238"/>
      </rPr>
      <t>(28.06.2022 - 27.06.2023)</t>
    </r>
  </si>
  <si>
    <r>
      <t xml:space="preserve">Se vor considera ani întregi (12 luni) pentru estimarea cheltuielilor. Se va considera că anul II începe în </t>
    </r>
    <r>
      <rPr>
        <b/>
        <sz val="11"/>
        <color theme="4"/>
        <rFont val="Trebuchet MS"/>
        <family val="2"/>
        <charset val="238"/>
      </rPr>
      <t>28.06.2023</t>
    </r>
    <r>
      <rPr>
        <b/>
        <sz val="11"/>
        <color rgb="FFC00000"/>
        <rFont val="Trebuchet MS"/>
        <family val="2"/>
      </rPr>
      <t xml:space="preserve"> o dată cu perioada de sustenabilitate. Iar cheltuielile necesare vor fi asigurate din surse proprii / încasări.</t>
    </r>
  </si>
  <si>
    <r>
      <t>100.000 euro -</t>
    </r>
    <r>
      <rPr>
        <b/>
        <sz val="12"/>
        <color theme="5" tint="-0.249977111117893"/>
        <rFont val="Trebuchet MS"/>
        <family val="2"/>
        <charset val="238"/>
      </rPr>
      <t xml:space="preserve"> 484.350</t>
    </r>
    <r>
      <rPr>
        <b/>
        <sz val="12"/>
        <color theme="5" tint="-0.249977111117893"/>
        <rFont val="Trebuchet MS"/>
        <family val="2"/>
      </rPr>
      <t xml:space="preserve"> lei (5 locuri de muncă)</t>
    </r>
  </si>
  <si>
    <r>
      <t xml:space="preserve">80.000 euro - </t>
    </r>
    <r>
      <rPr>
        <b/>
        <sz val="12"/>
        <color theme="5" tint="-0.249977111117893"/>
        <rFont val="Trebuchet MS"/>
        <family val="2"/>
        <charset val="238"/>
      </rPr>
      <t>387.480</t>
    </r>
    <r>
      <rPr>
        <b/>
        <sz val="12"/>
        <color theme="5" tint="-0.249977111117893"/>
        <rFont val="Trebuchet MS"/>
        <family val="2"/>
      </rPr>
      <t xml:space="preserve"> lei (4 locuri de muncă)</t>
    </r>
  </si>
  <si>
    <r>
      <t xml:space="preserve">60.000 euro - </t>
    </r>
    <r>
      <rPr>
        <b/>
        <sz val="12"/>
        <color theme="5" tint="-0.249977111117893"/>
        <rFont val="Trebuchet MS"/>
        <family val="2"/>
        <charset val="238"/>
      </rPr>
      <t>290.610</t>
    </r>
    <r>
      <rPr>
        <b/>
        <sz val="12"/>
        <color theme="5" tint="-0.249977111117893"/>
        <rFont val="Trebuchet MS"/>
        <family val="2"/>
      </rPr>
      <t xml:space="preserve"> lei (3 locuri de muncă)</t>
    </r>
  </si>
  <si>
    <r>
      <t xml:space="preserve">40.000 euro - </t>
    </r>
    <r>
      <rPr>
        <b/>
        <sz val="12"/>
        <color theme="5" tint="-0.249977111117893"/>
        <rFont val="Trebuchet MS"/>
        <family val="2"/>
        <charset val="238"/>
      </rPr>
      <t>193.740</t>
    </r>
    <r>
      <rPr>
        <b/>
        <sz val="12"/>
        <color theme="5" tint="-0.249977111117893"/>
        <rFont val="Trebuchet MS"/>
        <family val="2"/>
      </rPr>
      <t xml:space="preserve"> lei (2 locuri de muncă)</t>
    </r>
  </si>
  <si>
    <r>
      <t xml:space="preserve">Curs euro-ron: 1 euro - </t>
    </r>
    <r>
      <rPr>
        <b/>
        <sz val="12"/>
        <color theme="5" tint="-0.249977111117893"/>
        <rFont val="Trebuchet MS"/>
        <family val="2"/>
        <charset val="238"/>
      </rPr>
      <t>4,8435</t>
    </r>
    <r>
      <rPr>
        <b/>
        <sz val="12"/>
        <color theme="5" tint="-0.249977111117893"/>
        <rFont val="Trebuchet MS"/>
        <family val="2"/>
      </rPr>
      <t xml:space="preserve"> lei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</si>
</sst>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lei-418]_-;\-* #,##0.00\ [$lei-418]_-;_-* &quot;-&quot;??\ [$lei-418]_-;_-@_-"/>
  </numFmts>
  <fonts count="31" x14ac:knownFonts="1">
    <font>
      <sz val="11"/>
      <color theme="1"/>
      <name val="Calibri"/>
      <family val="2"/>
      <scheme val="minor"/>
    </font>
    <font>
      <b/>
      <sz val="10"/>
      <color rgb="FFC00000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Trebuchet MS"/>
      <family val="2"/>
    </font>
    <font>
      <i/>
      <sz val="10"/>
      <color rgb="FFFF0000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i/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b/>
      <sz val="11"/>
      <color theme="0"/>
      <name val="Trebuchet MS"/>
      <family val="2"/>
    </font>
    <font>
      <b/>
      <i/>
      <sz val="11"/>
      <color theme="0"/>
      <name val="Trebuchet MS"/>
      <family val="2"/>
    </font>
    <font>
      <b/>
      <i/>
      <sz val="10"/>
      <color theme="1"/>
      <name val="Trebuchet MS"/>
      <family val="2"/>
    </font>
    <font>
      <b/>
      <i/>
      <sz val="10"/>
      <color rgb="FFFF0000"/>
      <name val="Trebuchet MS"/>
      <family val="2"/>
    </font>
    <font>
      <sz val="10"/>
      <name val="Trebuchet MS"/>
      <family val="2"/>
    </font>
    <font>
      <b/>
      <sz val="12"/>
      <color theme="1"/>
      <name val="Trebuchet MS"/>
      <family val="2"/>
    </font>
    <font>
      <i/>
      <sz val="12"/>
      <color rgb="FFFF0000"/>
      <name val="Trebuchet MS"/>
      <family val="2"/>
    </font>
    <font>
      <sz val="11"/>
      <color theme="0"/>
      <name val="Trebuchet MS"/>
      <family val="2"/>
    </font>
    <font>
      <b/>
      <sz val="11"/>
      <name val="Trebuchet MS"/>
      <family val="2"/>
    </font>
    <font>
      <i/>
      <sz val="11"/>
      <color theme="1"/>
      <name val="Trebuchet MS"/>
      <family val="2"/>
    </font>
    <font>
      <b/>
      <sz val="12"/>
      <name val="Trebuchet MS"/>
      <family val="2"/>
    </font>
    <font>
      <b/>
      <i/>
      <sz val="12"/>
      <name val="Trebuchet MS"/>
      <family val="2"/>
    </font>
    <font>
      <b/>
      <sz val="12"/>
      <color rgb="FFC00000"/>
      <name val="Trebuchet MS"/>
      <family val="2"/>
    </font>
    <font>
      <b/>
      <sz val="11"/>
      <color rgb="FFC00000"/>
      <name val="Trebuchet MS"/>
      <family val="2"/>
    </font>
    <font>
      <b/>
      <sz val="11"/>
      <color theme="4"/>
      <name val="Trebuchet MS"/>
      <family val="2"/>
      <charset val="238"/>
    </font>
    <font>
      <b/>
      <sz val="12"/>
      <color theme="5" tint="-0.249977111117893"/>
      <name val="Trebuchet MS"/>
      <family val="2"/>
    </font>
    <font>
      <b/>
      <sz val="12"/>
      <color theme="5" tint="-0.249977111117893"/>
      <name val="Trebuchet MS"/>
      <family val="2"/>
      <charset val="238"/>
    </font>
    <font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EEAB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164" fontId="11" fillId="4" borderId="19" xfId="0" applyNumberFormat="1" applyFont="1" applyFill="1" applyBorder="1" applyAlignment="1">
      <alignment horizontal="right" vertical="center" wrapText="1"/>
    </xf>
    <xf numFmtId="164" fontId="9" fillId="2" borderId="19" xfId="0" applyNumberFormat="1" applyFont="1" applyFill="1" applyBorder="1" applyAlignment="1" applyProtection="1">
      <alignment horizontal="right" vertical="center" wrapText="1"/>
      <protection locked="0"/>
    </xf>
    <xf numFmtId="164" fontId="9" fillId="2" borderId="20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1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21" xfId="0" applyNumberFormat="1" applyFont="1" applyFill="1" applyBorder="1" applyAlignment="1">
      <alignment horizontal="right" vertical="center" wrapText="1"/>
    </xf>
    <xf numFmtId="164" fontId="8" fillId="0" borderId="22" xfId="0" applyNumberFormat="1" applyFont="1" applyFill="1" applyBorder="1" applyAlignment="1">
      <alignment horizontal="right" vertical="center" wrapText="1"/>
    </xf>
    <xf numFmtId="164" fontId="9" fillId="2" borderId="22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23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right" vertical="center" wrapText="1"/>
    </xf>
    <xf numFmtId="164" fontId="9" fillId="2" borderId="20" xfId="0" applyNumberFormat="1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left" vertical="center" wrapText="1"/>
    </xf>
    <xf numFmtId="164" fontId="9" fillId="2" borderId="21" xfId="0" applyNumberFormat="1" applyFont="1" applyFill="1" applyBorder="1" applyAlignment="1">
      <alignment horizontal="right" vertical="center" wrapText="1"/>
    </xf>
    <xf numFmtId="164" fontId="9" fillId="2" borderId="21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6" xfId="0" applyFont="1" applyFill="1" applyBorder="1" applyAlignment="1">
      <alignment horizontal="lef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0" fontId="20" fillId="4" borderId="19" xfId="0" applyFont="1" applyFill="1" applyBorder="1" applyAlignment="1">
      <alignment horizontal="center" vertical="center" wrapText="1"/>
    </xf>
    <xf numFmtId="164" fontId="20" fillId="4" borderId="19" xfId="0" applyNumberFormat="1" applyFont="1" applyFill="1" applyBorder="1" applyAlignment="1">
      <alignment horizontal="center" vertical="center" wrapText="1"/>
    </xf>
    <xf numFmtId="164" fontId="12" fillId="4" borderId="19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 applyProtection="1">
      <alignment horizontal="right" vertical="center" wrapText="1"/>
      <protection locked="0"/>
    </xf>
    <xf numFmtId="164" fontId="21" fillId="2" borderId="19" xfId="0" applyNumberFormat="1" applyFont="1" applyFill="1" applyBorder="1" applyAlignment="1">
      <alignment horizontal="right" vertical="center" wrapText="1"/>
    </xf>
    <xf numFmtId="0" fontId="22" fillId="0" borderId="22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23" fillId="5" borderId="1" xfId="0" applyNumberFormat="1" applyFont="1" applyFill="1" applyBorder="1" applyAlignment="1">
      <alignment horizontal="right" vertical="center" wrapText="1"/>
    </xf>
    <xf numFmtId="0" fontId="24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23" fillId="5" borderId="6" xfId="0" applyFont="1" applyFill="1" applyBorder="1" applyAlignment="1">
      <alignment horizontal="right" vertical="center" wrapText="1"/>
    </xf>
    <xf numFmtId="0" fontId="23" fillId="5" borderId="19" xfId="0" applyFont="1" applyFill="1" applyBorder="1" applyAlignment="1">
      <alignment horizontal="center" vertical="center" wrapText="1"/>
    </xf>
    <xf numFmtId="164" fontId="23" fillId="5" borderId="19" xfId="0" applyNumberFormat="1" applyFont="1" applyFill="1" applyBorder="1" applyAlignment="1">
      <alignment horizontal="right" vertical="center" wrapText="1"/>
    </xf>
    <xf numFmtId="164" fontId="23" fillId="5" borderId="20" xfId="0" applyNumberFormat="1" applyFont="1" applyFill="1" applyBorder="1" applyAlignment="1">
      <alignment horizontal="right" vertical="center" wrapText="1"/>
    </xf>
    <xf numFmtId="0" fontId="23" fillId="5" borderId="9" xfId="0" applyFont="1" applyFill="1" applyBorder="1" applyAlignment="1">
      <alignment horizontal="right" vertical="center" wrapText="1"/>
    </xf>
    <xf numFmtId="0" fontId="5" fillId="5" borderId="21" xfId="0" applyFont="1" applyFill="1" applyBorder="1" applyAlignment="1">
      <alignment horizontal="right" vertical="center" wrapText="1"/>
    </xf>
    <xf numFmtId="0" fontId="23" fillId="5" borderId="11" xfId="0" applyFont="1" applyFill="1" applyBorder="1" applyAlignment="1">
      <alignment horizontal="right" vertical="center" wrapText="1"/>
    </xf>
    <xf numFmtId="0" fontId="24" fillId="5" borderId="22" xfId="0" applyFont="1" applyFill="1" applyBorder="1" applyAlignment="1">
      <alignment horizontal="center" vertical="center" wrapText="1"/>
    </xf>
    <xf numFmtId="164" fontId="23" fillId="5" borderId="22" xfId="0" applyNumberFormat="1" applyFont="1" applyFill="1" applyBorder="1" applyAlignment="1">
      <alignment horizontal="right" vertical="center" wrapText="1"/>
    </xf>
    <xf numFmtId="164" fontId="5" fillId="5" borderId="22" xfId="0" applyNumberFormat="1" applyFont="1" applyFill="1" applyBorder="1" applyAlignment="1">
      <alignment horizontal="right" vertical="center" wrapText="1"/>
    </xf>
    <xf numFmtId="0" fontId="5" fillId="5" borderId="23" xfId="0" applyFont="1" applyFill="1" applyBorder="1" applyAlignment="1">
      <alignment horizontal="right" vertical="center" wrapText="1"/>
    </xf>
    <xf numFmtId="0" fontId="25" fillId="6" borderId="0" xfId="0" applyFont="1" applyFill="1" applyAlignment="1">
      <alignment horizontal="left" vertical="center" wrapText="1"/>
    </xf>
    <xf numFmtId="0" fontId="8" fillId="0" borderId="1" xfId="0" applyFont="1" applyBorder="1"/>
    <xf numFmtId="0" fontId="8" fillId="0" borderId="14" xfId="0" applyFont="1" applyBorder="1"/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9" xfId="0" applyFont="1" applyBorder="1"/>
    <xf numFmtId="0" fontId="8" fillId="0" borderId="21" xfId="0" applyFont="1" applyBorder="1"/>
    <xf numFmtId="0" fontId="8" fillId="0" borderId="11" xfId="0" applyFont="1" applyBorder="1"/>
    <xf numFmtId="0" fontId="8" fillId="0" borderId="22" xfId="0" applyFont="1" applyBorder="1"/>
    <xf numFmtId="0" fontId="8" fillId="0" borderId="23" xfId="0" applyFont="1" applyBorder="1"/>
    <xf numFmtId="164" fontId="8" fillId="0" borderId="28" xfId="0" applyNumberFormat="1" applyFont="1" applyBorder="1"/>
    <xf numFmtId="164" fontId="8" fillId="0" borderId="3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0" applyNumberFormat="1" applyFont="1" applyBorder="1"/>
    <xf numFmtId="0" fontId="2" fillId="0" borderId="0" xfId="0" applyFont="1" applyFill="1" applyBorder="1" applyAlignment="1">
      <alignment vertical="center"/>
    </xf>
    <xf numFmtId="0" fontId="26" fillId="6" borderId="0" xfId="0" applyFont="1" applyFill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/>
    <xf numFmtId="0" fontId="8" fillId="0" borderId="26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6" fillId="6" borderId="0" xfId="0" applyFont="1" applyFill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EAB0"/>
      <color rgb="FFB6D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showGridLines="0" tabSelected="1" zoomScale="80" zoomScaleNormal="80" workbookViewId="0">
      <selection activeCell="F2" sqref="F2"/>
    </sheetView>
  </sheetViews>
  <sheetFormatPr defaultColWidth="8.81640625" defaultRowHeight="14.5" x14ac:dyDescent="0.35"/>
  <cols>
    <col min="1" max="1" width="94.81640625" style="1" customWidth="1"/>
    <col min="2" max="3" width="14.81640625" style="5" customWidth="1"/>
    <col min="4" max="4" width="16.6328125" style="5" customWidth="1"/>
    <col min="5" max="5" width="30.453125" style="31" customWidth="1"/>
    <col min="6" max="6" width="28.81640625" style="31" customWidth="1"/>
    <col min="7" max="7" width="40.453125" style="31" customWidth="1"/>
    <col min="8" max="16384" width="8.81640625" style="1"/>
  </cols>
  <sheetData>
    <row r="1" spans="1:7" ht="21" customHeight="1" x14ac:dyDescent="0.35">
      <c r="A1" s="108" t="s">
        <v>125</v>
      </c>
      <c r="B1" s="108"/>
      <c r="C1" s="108"/>
      <c r="D1" s="108"/>
      <c r="E1" s="108"/>
      <c r="F1" s="108"/>
      <c r="G1" s="108"/>
    </row>
    <row r="2" spans="1:7" ht="15" thickBot="1" x14ac:dyDescent="0.4">
      <c r="A2" s="3"/>
      <c r="B2" s="4"/>
      <c r="C2" s="4"/>
      <c r="D2" s="4"/>
      <c r="E2" s="6"/>
      <c r="F2" s="4"/>
      <c r="G2" s="6"/>
    </row>
    <row r="3" spans="1:7" ht="36" customHeight="1" thickBot="1" x14ac:dyDescent="0.4">
      <c r="A3" s="109" t="s">
        <v>4</v>
      </c>
      <c r="B3" s="110"/>
      <c r="C3" s="110"/>
      <c r="D3" s="110"/>
      <c r="E3" s="110"/>
      <c r="F3" s="110"/>
      <c r="G3" s="111"/>
    </row>
    <row r="4" spans="1:7" ht="15" thickBot="1" x14ac:dyDescent="0.4">
      <c r="A4" s="7"/>
      <c r="B4" s="7"/>
      <c r="C4" s="7"/>
      <c r="D4" s="7"/>
      <c r="E4" s="30"/>
      <c r="F4" s="30"/>
      <c r="G4" s="30"/>
    </row>
    <row r="5" spans="1:7" ht="30.5" customHeight="1" x14ac:dyDescent="0.35">
      <c r="A5" s="8" t="s">
        <v>0</v>
      </c>
      <c r="B5" s="112" t="s">
        <v>126</v>
      </c>
      <c r="C5" s="112"/>
      <c r="D5" s="112"/>
      <c r="E5" s="112"/>
      <c r="F5" s="112"/>
      <c r="G5" s="113"/>
    </row>
    <row r="6" spans="1:7" ht="30.5" customHeight="1" x14ac:dyDescent="0.35">
      <c r="A6" s="9" t="s">
        <v>1</v>
      </c>
      <c r="B6" s="114">
        <v>141244</v>
      </c>
      <c r="C6" s="114"/>
      <c r="D6" s="114"/>
      <c r="E6" s="114"/>
      <c r="F6" s="114"/>
      <c r="G6" s="115"/>
    </row>
    <row r="7" spans="1:7" ht="30.5" customHeight="1" x14ac:dyDescent="0.35">
      <c r="A7" s="9" t="s">
        <v>10</v>
      </c>
      <c r="B7" s="104" t="s">
        <v>113</v>
      </c>
      <c r="C7" s="104"/>
      <c r="D7" s="104"/>
      <c r="E7" s="104"/>
      <c r="F7" s="104"/>
      <c r="G7" s="105"/>
    </row>
    <row r="8" spans="1:7" ht="30.5" customHeight="1" x14ac:dyDescent="0.35">
      <c r="A8" s="9" t="s">
        <v>11</v>
      </c>
      <c r="B8" s="104" t="s">
        <v>114</v>
      </c>
      <c r="C8" s="104"/>
      <c r="D8" s="104"/>
      <c r="E8" s="104"/>
      <c r="F8" s="104"/>
      <c r="G8" s="105"/>
    </row>
    <row r="9" spans="1:7" ht="30.5" customHeight="1" x14ac:dyDescent="0.35">
      <c r="A9" s="9" t="s">
        <v>12</v>
      </c>
      <c r="B9" s="104" t="s">
        <v>124</v>
      </c>
      <c r="C9" s="104"/>
      <c r="D9" s="104"/>
      <c r="E9" s="104"/>
      <c r="F9" s="104"/>
      <c r="G9" s="105"/>
    </row>
    <row r="10" spans="1:7" ht="30.5" customHeight="1" thickBot="1" x14ac:dyDescent="0.4">
      <c r="A10" s="10" t="s">
        <v>13</v>
      </c>
      <c r="B10" s="106">
        <v>5</v>
      </c>
      <c r="C10" s="106"/>
      <c r="D10" s="106"/>
      <c r="E10" s="106"/>
      <c r="F10" s="106"/>
      <c r="G10" s="107"/>
    </row>
    <row r="11" spans="1:7" ht="33" customHeight="1" thickBot="1" x14ac:dyDescent="0.4"/>
    <row r="12" spans="1:7" ht="43" customHeight="1" thickBot="1" x14ac:dyDescent="0.4">
      <c r="A12" s="12" t="s">
        <v>14</v>
      </c>
      <c r="B12" s="13" t="s">
        <v>5</v>
      </c>
      <c r="C12" s="13" t="s">
        <v>6</v>
      </c>
      <c r="D12" s="13" t="s">
        <v>7</v>
      </c>
      <c r="E12" s="13" t="s">
        <v>8</v>
      </c>
      <c r="F12" s="14" t="s">
        <v>9</v>
      </c>
      <c r="G12" s="15" t="s">
        <v>17</v>
      </c>
    </row>
    <row r="13" spans="1:7" ht="43.5" customHeight="1" x14ac:dyDescent="0.35">
      <c r="A13" s="100" t="s">
        <v>15</v>
      </c>
      <c r="B13" s="101"/>
      <c r="C13" s="101"/>
      <c r="D13" s="102"/>
      <c r="E13" s="19">
        <f>SUM(E14:E18)</f>
        <v>152652.14000000001</v>
      </c>
      <c r="F13" s="20">
        <f>SUM(F14:F18)</f>
        <v>152652.14000000001</v>
      </c>
      <c r="G13" s="21">
        <f>SUM(G14:G18)</f>
        <v>0</v>
      </c>
    </row>
    <row r="14" spans="1:7" ht="43.5" customHeight="1" x14ac:dyDescent="0.35">
      <c r="A14" s="16" t="s">
        <v>18</v>
      </c>
      <c r="B14" s="11" t="s">
        <v>16</v>
      </c>
      <c r="C14" s="11">
        <v>10</v>
      </c>
      <c r="D14" s="28">
        <v>4457</v>
      </c>
      <c r="E14" s="22">
        <f>C14*D14</f>
        <v>44570</v>
      </c>
      <c r="F14" s="23">
        <f>C14*D14</f>
        <v>44570</v>
      </c>
      <c r="G14" s="24"/>
    </row>
    <row r="15" spans="1:7" ht="43.5" customHeight="1" x14ac:dyDescent="0.35">
      <c r="A15" s="16" t="s">
        <v>19</v>
      </c>
      <c r="B15" s="11" t="s">
        <v>16</v>
      </c>
      <c r="C15" s="11">
        <v>10</v>
      </c>
      <c r="D15" s="28">
        <v>4457</v>
      </c>
      <c r="E15" s="22">
        <f t="shared" ref="E15:E18" si="0">C15*D15</f>
        <v>44570</v>
      </c>
      <c r="F15" s="23">
        <f t="shared" ref="F15:F18" si="1">C15*D15</f>
        <v>44570</v>
      </c>
      <c r="G15" s="24"/>
    </row>
    <row r="16" spans="1:7" ht="43.5" customHeight="1" x14ac:dyDescent="0.35">
      <c r="A16" s="16" t="s">
        <v>20</v>
      </c>
      <c r="B16" s="11" t="s">
        <v>16</v>
      </c>
      <c r="C16" s="11">
        <v>12</v>
      </c>
      <c r="D16" s="28">
        <v>2228.5</v>
      </c>
      <c r="E16" s="22">
        <f t="shared" si="0"/>
        <v>26742</v>
      </c>
      <c r="F16" s="23">
        <f t="shared" si="1"/>
        <v>26742</v>
      </c>
      <c r="G16" s="24"/>
    </row>
    <row r="17" spans="1:7" ht="43.5" customHeight="1" x14ac:dyDescent="0.35">
      <c r="A17" s="16" t="s">
        <v>21</v>
      </c>
      <c r="B17" s="11" t="s">
        <v>16</v>
      </c>
      <c r="C17" s="11">
        <v>10</v>
      </c>
      <c r="D17" s="28">
        <v>1671.37</v>
      </c>
      <c r="E17" s="22">
        <f t="shared" si="0"/>
        <v>16713.699999999997</v>
      </c>
      <c r="F17" s="23">
        <f t="shared" si="1"/>
        <v>16713.699999999997</v>
      </c>
      <c r="G17" s="24"/>
    </row>
    <row r="18" spans="1:7" ht="43.5" customHeight="1" thickBot="1" x14ac:dyDescent="0.4">
      <c r="A18" s="17" t="s">
        <v>22</v>
      </c>
      <c r="B18" s="18" t="s">
        <v>16</v>
      </c>
      <c r="C18" s="18">
        <v>12</v>
      </c>
      <c r="D18" s="28">
        <v>1671.37</v>
      </c>
      <c r="E18" s="25">
        <f t="shared" si="0"/>
        <v>20056.439999999999</v>
      </c>
      <c r="F18" s="23">
        <f t="shared" si="1"/>
        <v>20056.439999999999</v>
      </c>
      <c r="G18" s="27"/>
    </row>
    <row r="19" spans="1:7" ht="43.5" customHeight="1" x14ac:dyDescent="0.35">
      <c r="A19" s="100" t="s">
        <v>69</v>
      </c>
      <c r="B19" s="101"/>
      <c r="C19" s="101"/>
      <c r="D19" s="102"/>
      <c r="E19" s="19">
        <f>SUM(E20:E23)</f>
        <v>950</v>
      </c>
      <c r="F19" s="20">
        <f>SUM(F20:F23)</f>
        <v>950</v>
      </c>
      <c r="G19" s="21">
        <f>SUM(G20:G23)</f>
        <v>0</v>
      </c>
    </row>
    <row r="20" spans="1:7" ht="43.5" customHeight="1" x14ac:dyDescent="0.35">
      <c r="A20" s="16" t="s">
        <v>25</v>
      </c>
      <c r="B20" s="11" t="s">
        <v>35</v>
      </c>
      <c r="C20" s="11">
        <v>2</v>
      </c>
      <c r="D20" s="28">
        <v>300</v>
      </c>
      <c r="E20" s="22">
        <f>C20*D20</f>
        <v>600</v>
      </c>
      <c r="F20" s="23">
        <f>C20*D20</f>
        <v>600</v>
      </c>
      <c r="G20" s="24"/>
    </row>
    <row r="21" spans="1:7" ht="43.5" customHeight="1" x14ac:dyDescent="0.35">
      <c r="A21" s="16" t="s">
        <v>23</v>
      </c>
      <c r="B21" s="11" t="s">
        <v>36</v>
      </c>
      <c r="C21" s="11">
        <v>2</v>
      </c>
      <c r="D21" s="28">
        <v>25</v>
      </c>
      <c r="E21" s="22">
        <f>C21*D21</f>
        <v>50</v>
      </c>
      <c r="F21" s="23">
        <f t="shared" ref="F21:F23" si="2">C21*D21</f>
        <v>50</v>
      </c>
      <c r="G21" s="24"/>
    </row>
    <row r="22" spans="1:7" ht="43.5" customHeight="1" x14ac:dyDescent="0.35">
      <c r="A22" s="16" t="s">
        <v>24</v>
      </c>
      <c r="B22" s="11" t="s">
        <v>37</v>
      </c>
      <c r="C22" s="11">
        <v>4</v>
      </c>
      <c r="D22" s="28">
        <v>50</v>
      </c>
      <c r="E22" s="22">
        <f>C22*D22</f>
        <v>200</v>
      </c>
      <c r="F22" s="23">
        <f t="shared" si="2"/>
        <v>200</v>
      </c>
      <c r="G22" s="24"/>
    </row>
    <row r="23" spans="1:7" ht="43.5" customHeight="1" thickBot="1" x14ac:dyDescent="0.4">
      <c r="A23" s="17" t="s">
        <v>26</v>
      </c>
      <c r="B23" s="18" t="s">
        <v>27</v>
      </c>
      <c r="C23" s="18">
        <v>1</v>
      </c>
      <c r="D23" s="29">
        <v>100</v>
      </c>
      <c r="E23" s="25">
        <f>C23*D23</f>
        <v>100</v>
      </c>
      <c r="F23" s="23">
        <f t="shared" si="2"/>
        <v>100</v>
      </c>
      <c r="G23" s="27"/>
    </row>
    <row r="24" spans="1:7" ht="43.5" customHeight="1" x14ac:dyDescent="0.35">
      <c r="A24" s="100" t="s">
        <v>115</v>
      </c>
      <c r="B24" s="101"/>
      <c r="C24" s="101"/>
      <c r="D24" s="102"/>
      <c r="E24" s="19">
        <f>SUM(E25:E26)</f>
        <v>26056.44</v>
      </c>
      <c r="F24" s="20">
        <f>SUM(F25:F26)</f>
        <v>26056.44</v>
      </c>
      <c r="G24" s="21">
        <f>SUM(G25:G26)</f>
        <v>0</v>
      </c>
    </row>
    <row r="25" spans="1:7" ht="43.5" customHeight="1" x14ac:dyDescent="0.35">
      <c r="A25" s="16" t="s">
        <v>28</v>
      </c>
      <c r="B25" s="34" t="s">
        <v>16</v>
      </c>
      <c r="C25" s="34">
        <v>12</v>
      </c>
      <c r="D25" s="35">
        <v>1671.37</v>
      </c>
      <c r="E25" s="22">
        <f>C25*D25</f>
        <v>20056.439999999999</v>
      </c>
      <c r="F25" s="23">
        <f>C25*D25</f>
        <v>20056.439999999999</v>
      </c>
      <c r="G25" s="24"/>
    </row>
    <row r="26" spans="1:7" ht="43.5" customHeight="1" thickBot="1" x14ac:dyDescent="0.4">
      <c r="A26" s="17" t="s">
        <v>29</v>
      </c>
      <c r="B26" s="39" t="s">
        <v>16</v>
      </c>
      <c r="C26" s="39">
        <v>2</v>
      </c>
      <c r="D26" s="40">
        <v>3000</v>
      </c>
      <c r="E26" s="25">
        <f>C26*D26</f>
        <v>6000</v>
      </c>
      <c r="F26" s="23">
        <f>C26*D26</f>
        <v>6000</v>
      </c>
      <c r="G26" s="27"/>
    </row>
    <row r="27" spans="1:7" ht="43.5" customHeight="1" x14ac:dyDescent="0.35">
      <c r="A27" s="100" t="s">
        <v>70</v>
      </c>
      <c r="B27" s="101"/>
      <c r="C27" s="101"/>
      <c r="D27" s="102"/>
      <c r="E27" s="19">
        <f>E28+E34+E35+E39</f>
        <v>189600</v>
      </c>
      <c r="F27" s="41">
        <f>F28+F34+F35+F39</f>
        <v>189600</v>
      </c>
      <c r="G27" s="42">
        <f t="shared" ref="G27" si="3">G28+G34+G35+G39</f>
        <v>0</v>
      </c>
    </row>
    <row r="28" spans="1:7" ht="43.5" customHeight="1" x14ac:dyDescent="0.35">
      <c r="A28" s="43" t="s">
        <v>34</v>
      </c>
      <c r="B28" s="34"/>
      <c r="C28" s="34"/>
      <c r="D28" s="35"/>
      <c r="E28" s="33">
        <f>SUM(E29:E33)</f>
        <v>111000</v>
      </c>
      <c r="F28" s="32">
        <f>SUM(E29:E33)</f>
        <v>111000</v>
      </c>
      <c r="G28" s="44">
        <f>SUM(G29:G33)</f>
        <v>0</v>
      </c>
    </row>
    <row r="29" spans="1:7" ht="43.5" customHeight="1" x14ac:dyDescent="0.35">
      <c r="A29" s="16" t="s">
        <v>30</v>
      </c>
      <c r="B29" s="34" t="s">
        <v>38</v>
      </c>
      <c r="C29" s="34">
        <v>1</v>
      </c>
      <c r="D29" s="35">
        <v>30000</v>
      </c>
      <c r="E29" s="22">
        <f>C29*D29</f>
        <v>30000</v>
      </c>
      <c r="F29" s="23">
        <f>C29*D29</f>
        <v>30000</v>
      </c>
      <c r="G29" s="24"/>
    </row>
    <row r="30" spans="1:7" ht="43.5" customHeight="1" x14ac:dyDescent="0.35">
      <c r="A30" s="16" t="s">
        <v>30</v>
      </c>
      <c r="B30" s="34" t="s">
        <v>38</v>
      </c>
      <c r="C30" s="34">
        <v>1</v>
      </c>
      <c r="D30" s="35">
        <v>24000</v>
      </c>
      <c r="E30" s="22">
        <f t="shared" ref="E30:E31" si="4">C30*D30</f>
        <v>24000</v>
      </c>
      <c r="F30" s="23">
        <f t="shared" ref="F30:F34" si="5">C30*D30</f>
        <v>24000</v>
      </c>
      <c r="G30" s="24"/>
    </row>
    <row r="31" spans="1:7" ht="43.5" customHeight="1" x14ac:dyDescent="0.35">
      <c r="A31" s="16" t="s">
        <v>31</v>
      </c>
      <c r="B31" s="34" t="s">
        <v>38</v>
      </c>
      <c r="C31" s="34">
        <v>1</v>
      </c>
      <c r="D31" s="35">
        <v>37000</v>
      </c>
      <c r="E31" s="22">
        <f t="shared" si="4"/>
        <v>37000</v>
      </c>
      <c r="F31" s="23">
        <f t="shared" si="5"/>
        <v>37000</v>
      </c>
      <c r="G31" s="24"/>
    </row>
    <row r="32" spans="1:7" ht="43.5" customHeight="1" x14ac:dyDescent="0.35">
      <c r="A32" s="16" t="s">
        <v>32</v>
      </c>
      <c r="B32" s="34" t="s">
        <v>38</v>
      </c>
      <c r="C32" s="11"/>
      <c r="D32" s="28"/>
      <c r="E32" s="22">
        <f>C33*D33</f>
        <v>10000</v>
      </c>
      <c r="F32" s="23">
        <f t="shared" si="5"/>
        <v>0</v>
      </c>
      <c r="G32" s="24"/>
    </row>
    <row r="33" spans="1:7" ht="43.5" customHeight="1" x14ac:dyDescent="0.35">
      <c r="A33" s="16" t="s">
        <v>43</v>
      </c>
      <c r="B33" s="34" t="s">
        <v>33</v>
      </c>
      <c r="C33" s="34">
        <v>2</v>
      </c>
      <c r="D33" s="35">
        <v>5000</v>
      </c>
      <c r="E33" s="22">
        <f>C33*D33</f>
        <v>10000</v>
      </c>
      <c r="F33" s="23">
        <f t="shared" si="5"/>
        <v>10000</v>
      </c>
      <c r="G33" s="24"/>
    </row>
    <row r="34" spans="1:7" ht="43.5" customHeight="1" x14ac:dyDescent="0.35">
      <c r="A34" s="43" t="s">
        <v>121</v>
      </c>
      <c r="B34" s="11" t="s">
        <v>16</v>
      </c>
      <c r="C34" s="34">
        <v>1</v>
      </c>
      <c r="D34" s="35">
        <v>2000</v>
      </c>
      <c r="E34" s="33">
        <f>C34*D34</f>
        <v>2000</v>
      </c>
      <c r="F34" s="23">
        <f t="shared" si="5"/>
        <v>2000</v>
      </c>
      <c r="G34" s="24"/>
    </row>
    <row r="35" spans="1:7" ht="43.5" customHeight="1" x14ac:dyDescent="0.35">
      <c r="A35" s="43" t="s">
        <v>39</v>
      </c>
      <c r="B35" s="11"/>
      <c r="C35" s="11"/>
      <c r="D35" s="28"/>
      <c r="E35" s="33">
        <f>SUM(E36:E38)</f>
        <v>76600</v>
      </c>
      <c r="F35" s="23">
        <f>SUM(F36:F38)</f>
        <v>76600</v>
      </c>
      <c r="G35" s="45">
        <f>SUM(G36:G38)</f>
        <v>0</v>
      </c>
    </row>
    <row r="36" spans="1:7" ht="43.5" customHeight="1" x14ac:dyDescent="0.35">
      <c r="A36" s="16" t="s">
        <v>116</v>
      </c>
      <c r="B36" s="11" t="s">
        <v>16</v>
      </c>
      <c r="C36" s="11">
        <v>2</v>
      </c>
      <c r="D36" s="28">
        <v>5000</v>
      </c>
      <c r="E36" s="22">
        <f>C36*D36</f>
        <v>10000</v>
      </c>
      <c r="F36" s="23">
        <f>D36*C36</f>
        <v>10000</v>
      </c>
      <c r="G36" s="24"/>
    </row>
    <row r="37" spans="1:7" ht="43.5" customHeight="1" x14ac:dyDescent="0.35">
      <c r="A37" s="16" t="s">
        <v>117</v>
      </c>
      <c r="B37" s="11" t="s">
        <v>40</v>
      </c>
      <c r="C37" s="11">
        <v>25</v>
      </c>
      <c r="D37" s="28">
        <v>1000</v>
      </c>
      <c r="E37" s="22">
        <f>C37*D37</f>
        <v>25000</v>
      </c>
      <c r="F37" s="23">
        <f t="shared" ref="F37:F38" si="6">D37*C37</f>
        <v>25000</v>
      </c>
      <c r="G37" s="24"/>
    </row>
    <row r="38" spans="1:7" ht="43.5" customHeight="1" x14ac:dyDescent="0.35">
      <c r="A38" s="16" t="s">
        <v>118</v>
      </c>
      <c r="B38" s="11" t="s">
        <v>40</v>
      </c>
      <c r="C38" s="11">
        <v>32</v>
      </c>
      <c r="D38" s="28">
        <v>1300</v>
      </c>
      <c r="E38" s="22">
        <f>C38*D38</f>
        <v>41600</v>
      </c>
      <c r="F38" s="23">
        <f t="shared" si="6"/>
        <v>41600</v>
      </c>
      <c r="G38" s="24"/>
    </row>
    <row r="39" spans="1:7" ht="43.5" customHeight="1" x14ac:dyDescent="0.35">
      <c r="A39" s="43" t="s">
        <v>41</v>
      </c>
      <c r="B39" s="11"/>
      <c r="C39" s="11"/>
      <c r="D39" s="28"/>
      <c r="E39" s="33">
        <f>SUM(E40:E41)</f>
        <v>0</v>
      </c>
      <c r="F39" s="23">
        <f>SUM(F40:F41)</f>
        <v>0</v>
      </c>
      <c r="G39" s="45"/>
    </row>
    <row r="40" spans="1:7" ht="43.5" customHeight="1" x14ac:dyDescent="0.35">
      <c r="A40" s="16" t="s">
        <v>42</v>
      </c>
      <c r="B40" s="11" t="s">
        <v>38</v>
      </c>
      <c r="C40" s="11"/>
      <c r="D40" s="28"/>
      <c r="E40" s="22">
        <f>C40*D40</f>
        <v>0</v>
      </c>
      <c r="F40" s="23"/>
      <c r="G40" s="24"/>
    </row>
    <row r="41" spans="1:7" ht="43.5" customHeight="1" thickBot="1" x14ac:dyDescent="0.4">
      <c r="A41" s="17" t="s">
        <v>42</v>
      </c>
      <c r="B41" s="18" t="s">
        <v>38</v>
      </c>
      <c r="C41" s="18"/>
      <c r="D41" s="29"/>
      <c r="E41" s="25">
        <f>C41*D41</f>
        <v>0</v>
      </c>
      <c r="F41" s="26"/>
      <c r="G41" s="27"/>
    </row>
    <row r="42" spans="1:7" ht="43.5" customHeight="1" x14ac:dyDescent="0.35">
      <c r="A42" s="100" t="s">
        <v>120</v>
      </c>
      <c r="B42" s="101"/>
      <c r="C42" s="101"/>
      <c r="D42" s="102"/>
      <c r="E42" s="19">
        <f>SUM(E43:E46)</f>
        <v>60000</v>
      </c>
      <c r="F42" s="20">
        <f>SUM(F43:F46)</f>
        <v>60000</v>
      </c>
      <c r="G42" s="21">
        <f>SUM(G43:G46)</f>
        <v>0</v>
      </c>
    </row>
    <row r="43" spans="1:7" ht="43.5" customHeight="1" x14ac:dyDescent="0.35">
      <c r="A43" s="16" t="s">
        <v>44</v>
      </c>
      <c r="B43" s="34" t="s">
        <v>16</v>
      </c>
      <c r="C43" s="34">
        <v>12</v>
      </c>
      <c r="D43" s="35">
        <v>5000</v>
      </c>
      <c r="E43" s="22">
        <f>C43*D43</f>
        <v>60000</v>
      </c>
      <c r="F43" s="23">
        <f>C43*D43</f>
        <v>60000</v>
      </c>
      <c r="G43" s="24"/>
    </row>
    <row r="44" spans="1:7" ht="43.5" customHeight="1" x14ac:dyDescent="0.35">
      <c r="A44" s="16" t="s">
        <v>45</v>
      </c>
      <c r="B44" s="34" t="s">
        <v>16</v>
      </c>
      <c r="C44" s="34"/>
      <c r="D44" s="35"/>
      <c r="E44" s="22">
        <f>C44*D44</f>
        <v>0</v>
      </c>
      <c r="F44" s="23">
        <f t="shared" ref="F44:F46" si="7">C44*D44</f>
        <v>0</v>
      </c>
      <c r="G44" s="24"/>
    </row>
    <row r="45" spans="1:7" ht="43.5" customHeight="1" x14ac:dyDescent="0.35">
      <c r="A45" s="16" t="s">
        <v>46</v>
      </c>
      <c r="B45" s="34" t="s">
        <v>16</v>
      </c>
      <c r="C45" s="34"/>
      <c r="D45" s="35"/>
      <c r="E45" s="22">
        <f>C45*D45</f>
        <v>0</v>
      </c>
      <c r="F45" s="23">
        <f t="shared" si="7"/>
        <v>0</v>
      </c>
      <c r="G45" s="24"/>
    </row>
    <row r="46" spans="1:7" ht="43.5" customHeight="1" thickBot="1" x14ac:dyDescent="0.4">
      <c r="A46" s="17" t="s">
        <v>47</v>
      </c>
      <c r="B46" s="39" t="s">
        <v>16</v>
      </c>
      <c r="C46" s="39"/>
      <c r="D46" s="40"/>
      <c r="E46" s="25">
        <f>C46*D46</f>
        <v>0</v>
      </c>
      <c r="F46" s="23">
        <f t="shared" si="7"/>
        <v>0</v>
      </c>
      <c r="G46" s="27"/>
    </row>
    <row r="47" spans="1:7" ht="43.5" customHeight="1" x14ac:dyDescent="0.35">
      <c r="A47" s="100" t="s">
        <v>119</v>
      </c>
      <c r="B47" s="101"/>
      <c r="C47" s="101"/>
      <c r="D47" s="102"/>
      <c r="E47" s="19">
        <f>SUM(E48:E50)</f>
        <v>18000</v>
      </c>
      <c r="F47" s="20">
        <f>SUM(F48:F50)</f>
        <v>18000</v>
      </c>
      <c r="G47" s="21">
        <f>SUM(G48:G50)</f>
        <v>0</v>
      </c>
    </row>
    <row r="48" spans="1:7" ht="43.5" customHeight="1" x14ac:dyDescent="0.35">
      <c r="A48" s="16" t="s">
        <v>48</v>
      </c>
      <c r="B48" s="34" t="s">
        <v>16</v>
      </c>
      <c r="C48" s="34">
        <v>12</v>
      </c>
      <c r="D48" s="35">
        <v>1500</v>
      </c>
      <c r="E48" s="22">
        <f>C48*D48</f>
        <v>18000</v>
      </c>
      <c r="F48" s="23">
        <f>C48*D48</f>
        <v>18000</v>
      </c>
      <c r="G48" s="24"/>
    </row>
    <row r="49" spans="1:7" ht="43.5" customHeight="1" x14ac:dyDescent="0.35">
      <c r="A49" s="16" t="s">
        <v>49</v>
      </c>
      <c r="B49" s="34" t="s">
        <v>16</v>
      </c>
      <c r="C49" s="34"/>
      <c r="D49" s="35"/>
      <c r="E49" s="22">
        <f>C49*D49</f>
        <v>0</v>
      </c>
      <c r="F49" s="23">
        <f t="shared" ref="F49:F50" si="8">C49*D49</f>
        <v>0</v>
      </c>
      <c r="G49" s="24"/>
    </row>
    <row r="50" spans="1:7" ht="43.5" customHeight="1" thickBot="1" x14ac:dyDescent="0.4">
      <c r="A50" s="17" t="s">
        <v>50</v>
      </c>
      <c r="B50" s="39" t="s">
        <v>16</v>
      </c>
      <c r="C50" s="39"/>
      <c r="D50" s="40"/>
      <c r="E50" s="25">
        <f>C50*D50</f>
        <v>0</v>
      </c>
      <c r="F50" s="23">
        <f t="shared" si="8"/>
        <v>0</v>
      </c>
      <c r="G50" s="27"/>
    </row>
    <row r="51" spans="1:7" ht="43.5" customHeight="1" x14ac:dyDescent="0.35">
      <c r="A51" s="100" t="s">
        <v>51</v>
      </c>
      <c r="B51" s="101"/>
      <c r="C51" s="101"/>
      <c r="D51" s="102"/>
      <c r="E51" s="19">
        <f>E52</f>
        <v>6000</v>
      </c>
      <c r="F51" s="20">
        <f>F52</f>
        <v>6000</v>
      </c>
      <c r="G51" s="47">
        <f>G52</f>
        <v>0</v>
      </c>
    </row>
    <row r="52" spans="1:7" ht="43.5" customHeight="1" thickBot="1" x14ac:dyDescent="0.4">
      <c r="A52" s="17" t="s">
        <v>71</v>
      </c>
      <c r="B52" s="39" t="s">
        <v>52</v>
      </c>
      <c r="C52" s="39">
        <v>12</v>
      </c>
      <c r="D52" s="40">
        <v>500</v>
      </c>
      <c r="E52" s="25">
        <f>C52*D52</f>
        <v>6000</v>
      </c>
      <c r="F52" s="26">
        <f>C52*D52</f>
        <v>6000</v>
      </c>
      <c r="G52" s="27"/>
    </row>
    <row r="53" spans="1:7" ht="43.5" customHeight="1" x14ac:dyDescent="0.35">
      <c r="A53" s="100" t="s">
        <v>53</v>
      </c>
      <c r="B53" s="101"/>
      <c r="C53" s="101"/>
      <c r="D53" s="102"/>
      <c r="E53" s="50">
        <f>E54</f>
        <v>0</v>
      </c>
      <c r="F53" s="20">
        <f>F54</f>
        <v>0</v>
      </c>
      <c r="G53" s="47">
        <f>G54</f>
        <v>0</v>
      </c>
    </row>
    <row r="54" spans="1:7" ht="43.5" customHeight="1" thickBot="1" x14ac:dyDescent="0.4">
      <c r="A54" s="17" t="s">
        <v>72</v>
      </c>
      <c r="B54" s="39" t="s">
        <v>52</v>
      </c>
      <c r="C54" s="51">
        <v>1</v>
      </c>
      <c r="D54" s="52"/>
      <c r="E54" s="25">
        <f>C54*D54</f>
        <v>0</v>
      </c>
      <c r="F54" s="26"/>
      <c r="G54" s="27"/>
    </row>
    <row r="55" spans="1:7" ht="43.5" customHeight="1" x14ac:dyDescent="0.35">
      <c r="A55" s="100" t="s">
        <v>54</v>
      </c>
      <c r="B55" s="101"/>
      <c r="C55" s="101"/>
      <c r="D55" s="102"/>
      <c r="E55" s="50">
        <f>SUM(E56:E57)</f>
        <v>0</v>
      </c>
      <c r="F55" s="20">
        <f>SUM(F56:F57)</f>
        <v>0</v>
      </c>
      <c r="G55" s="21">
        <f>SUM(G56:G57)</f>
        <v>0</v>
      </c>
    </row>
    <row r="56" spans="1:7" ht="43.5" customHeight="1" x14ac:dyDescent="0.35">
      <c r="A56" s="16" t="s">
        <v>55</v>
      </c>
      <c r="B56" s="34" t="s">
        <v>52</v>
      </c>
      <c r="C56" s="36">
        <v>1</v>
      </c>
      <c r="D56" s="37"/>
      <c r="E56" s="22">
        <f>C56*D56</f>
        <v>0</v>
      </c>
      <c r="F56" s="23"/>
      <c r="G56" s="45"/>
    </row>
    <row r="57" spans="1:7" ht="43.5" customHeight="1" thickBot="1" x14ac:dyDescent="0.4">
      <c r="A57" s="17" t="s">
        <v>73</v>
      </c>
      <c r="B57" s="39" t="s">
        <v>52</v>
      </c>
      <c r="C57" s="51">
        <v>1</v>
      </c>
      <c r="D57" s="52"/>
      <c r="E57" s="25">
        <f>C57*D57</f>
        <v>0</v>
      </c>
      <c r="F57" s="26"/>
      <c r="G57" s="53"/>
    </row>
    <row r="58" spans="1:7" ht="43.5" customHeight="1" x14ac:dyDescent="0.35">
      <c r="A58" s="100" t="s">
        <v>56</v>
      </c>
      <c r="B58" s="101"/>
      <c r="C58" s="101"/>
      <c r="D58" s="102"/>
      <c r="E58" s="50">
        <f>E59</f>
        <v>0</v>
      </c>
      <c r="F58" s="20">
        <f>F59</f>
        <v>0</v>
      </c>
      <c r="G58" s="21">
        <f>G59</f>
        <v>0</v>
      </c>
    </row>
    <row r="59" spans="1:7" ht="43.5" customHeight="1" thickBot="1" x14ac:dyDescent="0.4">
      <c r="A59" s="17" t="s">
        <v>74</v>
      </c>
      <c r="B59" s="39" t="s">
        <v>52</v>
      </c>
      <c r="C59" s="51">
        <v>1</v>
      </c>
      <c r="D59" s="52"/>
      <c r="E59" s="25">
        <f>C59*D59</f>
        <v>0</v>
      </c>
      <c r="F59" s="26">
        <f>C59*D59</f>
        <v>0</v>
      </c>
      <c r="G59" s="27"/>
    </row>
    <row r="60" spans="1:7" ht="43.5" customHeight="1" x14ac:dyDescent="0.35">
      <c r="A60" s="100" t="s">
        <v>57</v>
      </c>
      <c r="B60" s="101"/>
      <c r="C60" s="101"/>
      <c r="D60" s="102"/>
      <c r="E60" s="50">
        <f>E61</f>
        <v>0</v>
      </c>
      <c r="F60" s="20">
        <f>F61</f>
        <v>0</v>
      </c>
      <c r="G60" s="21">
        <f>G61</f>
        <v>0</v>
      </c>
    </row>
    <row r="61" spans="1:7" ht="43.5" customHeight="1" thickBot="1" x14ac:dyDescent="0.4">
      <c r="A61" s="17" t="s">
        <v>75</v>
      </c>
      <c r="B61" s="39" t="s">
        <v>52</v>
      </c>
      <c r="C61" s="51">
        <v>1</v>
      </c>
      <c r="D61" s="52"/>
      <c r="E61" s="25">
        <f>C61*D61</f>
        <v>0</v>
      </c>
      <c r="F61" s="26"/>
      <c r="G61" s="27"/>
    </row>
    <row r="62" spans="1:7" ht="43.5" customHeight="1" x14ac:dyDescent="0.35">
      <c r="A62" s="100" t="s">
        <v>58</v>
      </c>
      <c r="B62" s="101"/>
      <c r="C62" s="101"/>
      <c r="D62" s="102"/>
      <c r="E62" s="50">
        <f>E63</f>
        <v>6000</v>
      </c>
      <c r="F62" s="20">
        <f>F63</f>
        <v>6000</v>
      </c>
      <c r="G62" s="21">
        <f>G63</f>
        <v>0</v>
      </c>
    </row>
    <row r="63" spans="1:7" ht="43.5" customHeight="1" thickBot="1" x14ac:dyDescent="0.4">
      <c r="A63" s="17" t="s">
        <v>76</v>
      </c>
      <c r="B63" s="39" t="s">
        <v>52</v>
      </c>
      <c r="C63" s="51">
        <v>12</v>
      </c>
      <c r="D63" s="52">
        <v>500</v>
      </c>
      <c r="E63" s="25">
        <f>C63*D63</f>
        <v>6000</v>
      </c>
      <c r="F63" s="26">
        <f>C63*D63</f>
        <v>6000</v>
      </c>
      <c r="G63" s="27"/>
    </row>
    <row r="64" spans="1:7" ht="43.5" customHeight="1" x14ac:dyDescent="0.35">
      <c r="A64" s="100" t="s">
        <v>59</v>
      </c>
      <c r="B64" s="101"/>
      <c r="C64" s="101"/>
      <c r="D64" s="102"/>
      <c r="E64" s="50">
        <f>E65</f>
        <v>6000</v>
      </c>
      <c r="F64" s="20">
        <f>F65</f>
        <v>6000</v>
      </c>
      <c r="G64" s="21">
        <f>G65</f>
        <v>0</v>
      </c>
    </row>
    <row r="65" spans="1:7" ht="43.5" customHeight="1" thickBot="1" x14ac:dyDescent="0.4">
      <c r="A65" s="17" t="s">
        <v>77</v>
      </c>
      <c r="B65" s="39" t="s">
        <v>52</v>
      </c>
      <c r="C65" s="51">
        <v>12</v>
      </c>
      <c r="D65" s="52">
        <v>500</v>
      </c>
      <c r="E65" s="25">
        <f>C65*D65</f>
        <v>6000</v>
      </c>
      <c r="F65" s="26">
        <f>C65*D65</f>
        <v>6000</v>
      </c>
      <c r="G65" s="27"/>
    </row>
    <row r="66" spans="1:7" ht="43.5" customHeight="1" x14ac:dyDescent="0.35">
      <c r="A66" s="100" t="s">
        <v>60</v>
      </c>
      <c r="B66" s="101"/>
      <c r="C66" s="101"/>
      <c r="D66" s="102"/>
      <c r="E66" s="50">
        <f>SUM(E67:E68)</f>
        <v>16000</v>
      </c>
      <c r="F66" s="20">
        <f>SUM(F67:F68)</f>
        <v>16000</v>
      </c>
      <c r="G66" s="21">
        <f>SUM(G67:G68)</f>
        <v>0</v>
      </c>
    </row>
    <row r="67" spans="1:7" ht="43.5" customHeight="1" x14ac:dyDescent="0.35">
      <c r="A67" s="16" t="s">
        <v>79</v>
      </c>
      <c r="B67" s="34" t="s">
        <v>52</v>
      </c>
      <c r="C67" s="36">
        <v>1</v>
      </c>
      <c r="D67" s="37">
        <v>10000</v>
      </c>
      <c r="E67" s="22">
        <f>C67*D67</f>
        <v>10000</v>
      </c>
      <c r="F67" s="23">
        <f>C67*D67</f>
        <v>10000</v>
      </c>
      <c r="G67" s="24"/>
    </row>
    <row r="68" spans="1:7" ht="43.5" customHeight="1" thickBot="1" x14ac:dyDescent="0.4">
      <c r="A68" s="17" t="s">
        <v>61</v>
      </c>
      <c r="B68" s="39" t="s">
        <v>52</v>
      </c>
      <c r="C68" s="51">
        <v>1</v>
      </c>
      <c r="D68" s="25">
        <v>6000</v>
      </c>
      <c r="E68" s="25">
        <f>C68*D68</f>
        <v>6000</v>
      </c>
      <c r="F68" s="23">
        <f>C68*D68</f>
        <v>6000</v>
      </c>
      <c r="G68" s="27"/>
    </row>
    <row r="69" spans="1:7" ht="43.5" customHeight="1" x14ac:dyDescent="0.35">
      <c r="A69" s="46" t="s">
        <v>62</v>
      </c>
      <c r="B69" s="56"/>
      <c r="C69" s="56"/>
      <c r="D69" s="57"/>
      <c r="E69" s="50">
        <f>SUM(E70:E73)</f>
        <v>3091.42</v>
      </c>
      <c r="F69" s="54">
        <f>SUM(F70:F73)</f>
        <v>3091.42</v>
      </c>
      <c r="G69" s="61">
        <f>SUM(G70:G73)</f>
        <v>0</v>
      </c>
    </row>
    <row r="70" spans="1:7" ht="43.5" customHeight="1" x14ac:dyDescent="0.35">
      <c r="A70" s="16" t="s">
        <v>63</v>
      </c>
      <c r="B70" s="34" t="s">
        <v>52</v>
      </c>
      <c r="C70" s="36">
        <v>1</v>
      </c>
      <c r="D70" s="28">
        <v>3091.42</v>
      </c>
      <c r="E70" s="22">
        <f>C70*D70</f>
        <v>3091.42</v>
      </c>
      <c r="F70" s="23">
        <f>C70*D70</f>
        <v>3091.42</v>
      </c>
      <c r="G70" s="45"/>
    </row>
    <row r="71" spans="1:7" ht="43.5" customHeight="1" x14ac:dyDescent="0.35">
      <c r="A71" s="16" t="s">
        <v>64</v>
      </c>
      <c r="B71" s="34" t="s">
        <v>78</v>
      </c>
      <c r="C71" s="38"/>
      <c r="D71" s="28"/>
      <c r="E71" s="22">
        <f>C71*D71</f>
        <v>0</v>
      </c>
      <c r="F71" s="23">
        <f t="shared" ref="F71:F73" si="9">C71*D71</f>
        <v>0</v>
      </c>
      <c r="G71" s="45"/>
    </row>
    <row r="72" spans="1:7" ht="43.5" customHeight="1" x14ac:dyDescent="0.35">
      <c r="A72" s="16" t="s">
        <v>65</v>
      </c>
      <c r="B72" s="34" t="s">
        <v>66</v>
      </c>
      <c r="C72" s="38"/>
      <c r="D72" s="28"/>
      <c r="E72" s="22">
        <f>C72*D72</f>
        <v>0</v>
      </c>
      <c r="F72" s="23">
        <f t="shared" si="9"/>
        <v>0</v>
      </c>
      <c r="G72" s="45"/>
    </row>
    <row r="73" spans="1:7" ht="43.5" customHeight="1" thickBot="1" x14ac:dyDescent="0.4">
      <c r="A73" s="17" t="s">
        <v>67</v>
      </c>
      <c r="B73" s="39" t="s">
        <v>38</v>
      </c>
      <c r="C73" s="55">
        <v>1</v>
      </c>
      <c r="D73" s="29"/>
      <c r="E73" s="25">
        <f>C73*D73</f>
        <v>0</v>
      </c>
      <c r="F73" s="23">
        <f t="shared" si="9"/>
        <v>0</v>
      </c>
      <c r="G73" s="53"/>
    </row>
    <row r="74" spans="1:7" ht="43.5" customHeight="1" x14ac:dyDescent="0.35">
      <c r="A74" s="46" t="s">
        <v>68</v>
      </c>
      <c r="B74" s="48"/>
      <c r="C74" s="48"/>
      <c r="D74" s="49"/>
      <c r="E74" s="50">
        <f>E75</f>
        <v>0</v>
      </c>
      <c r="F74" s="20">
        <f>F75</f>
        <v>0</v>
      </c>
      <c r="G74" s="21">
        <f>G75</f>
        <v>0</v>
      </c>
    </row>
    <row r="75" spans="1:7" ht="43.5" customHeight="1" thickBot="1" x14ac:dyDescent="0.4">
      <c r="A75" s="17" t="s">
        <v>80</v>
      </c>
      <c r="B75" s="39" t="s">
        <v>52</v>
      </c>
      <c r="C75" s="51">
        <v>1</v>
      </c>
      <c r="D75" s="52"/>
      <c r="E75" s="25">
        <f>C75*D75</f>
        <v>0</v>
      </c>
      <c r="F75" s="26"/>
      <c r="G75" s="27"/>
    </row>
    <row r="76" spans="1:7" ht="43.5" customHeight="1" x14ac:dyDescent="0.35">
      <c r="A76" s="63" t="s">
        <v>2</v>
      </c>
      <c r="B76" s="64"/>
      <c r="C76" s="64"/>
      <c r="D76" s="64"/>
      <c r="E76" s="65">
        <f>E13+E19+E24+E27+E42+E47+E51+E53+E55+E58+E60+E62+E64+E66+E69+E74</f>
        <v>484350</v>
      </c>
      <c r="F76" s="65">
        <f>F13+F19+F24+F27+F42+F47+F51+F53+F55+F58+F60+F62+F64+F66+F69+F74</f>
        <v>484350</v>
      </c>
      <c r="G76" s="66">
        <f t="shared" ref="G76" si="10">G13+G19+G24+G27+G42+G47+G51+G53+G55+G58+G60+G62+G64+G66+G69+G74</f>
        <v>0</v>
      </c>
    </row>
    <row r="77" spans="1:7" ht="43.5" customHeight="1" x14ac:dyDescent="0.35">
      <c r="A77" s="67" t="s">
        <v>3</v>
      </c>
      <c r="B77" s="59"/>
      <c r="C77" s="59"/>
      <c r="D77" s="59"/>
      <c r="E77" s="58">
        <f>F76</f>
        <v>484350</v>
      </c>
      <c r="F77" s="60" t="b">
        <f>F76=B9</f>
        <v>0</v>
      </c>
      <c r="G77" s="68"/>
    </row>
    <row r="78" spans="1:7" ht="43.5" customHeight="1" thickBot="1" x14ac:dyDescent="0.4">
      <c r="A78" s="69" t="s">
        <v>81</v>
      </c>
      <c r="B78" s="70"/>
      <c r="C78" s="70"/>
      <c r="D78" s="70"/>
      <c r="E78" s="71">
        <f>G76</f>
        <v>0</v>
      </c>
      <c r="F78" s="72" t="b">
        <f>E76-E77=E78</f>
        <v>1</v>
      </c>
      <c r="G78" s="73"/>
    </row>
    <row r="79" spans="1:7" x14ac:dyDescent="0.35">
      <c r="A79" s="2"/>
    </row>
    <row r="80" spans="1:7" ht="38" customHeight="1" x14ac:dyDescent="0.35">
      <c r="A80" s="103" t="s">
        <v>86</v>
      </c>
      <c r="B80" s="103"/>
      <c r="C80" s="103"/>
      <c r="D80" s="103"/>
      <c r="E80" s="103"/>
      <c r="F80" s="103"/>
      <c r="G80" s="103"/>
    </row>
    <row r="81" spans="1:7" ht="38" customHeight="1" x14ac:dyDescent="0.35">
      <c r="A81" s="103" t="s">
        <v>123</v>
      </c>
      <c r="B81" s="103"/>
      <c r="C81" s="103"/>
      <c r="D81" s="103"/>
      <c r="E81" s="103"/>
      <c r="F81" s="103"/>
      <c r="G81" s="103"/>
    </row>
    <row r="82" spans="1:7" ht="38" customHeight="1" x14ac:dyDescent="0.35">
      <c r="A82" s="103" t="s">
        <v>88</v>
      </c>
      <c r="B82" s="103"/>
      <c r="C82" s="103"/>
      <c r="D82" s="103"/>
      <c r="E82" s="103"/>
      <c r="F82" s="103"/>
      <c r="G82" s="103"/>
    </row>
    <row r="83" spans="1:7" ht="38" customHeight="1" x14ac:dyDescent="0.35">
      <c r="A83" s="103" t="s">
        <v>87</v>
      </c>
      <c r="B83" s="103"/>
      <c r="C83" s="103"/>
      <c r="D83" s="103"/>
      <c r="E83" s="103"/>
      <c r="F83" s="103"/>
      <c r="G83" s="103"/>
    </row>
    <row r="84" spans="1:7" ht="38" customHeight="1" x14ac:dyDescent="0.35">
      <c r="A84" s="103" t="s">
        <v>85</v>
      </c>
      <c r="B84" s="103"/>
      <c r="C84" s="103"/>
      <c r="D84" s="103"/>
      <c r="E84" s="103"/>
      <c r="F84" s="103"/>
      <c r="G84" s="103"/>
    </row>
    <row r="85" spans="1:7" ht="38" customHeight="1" x14ac:dyDescent="0.35">
      <c r="A85" s="103" t="s">
        <v>89</v>
      </c>
      <c r="B85" s="103"/>
      <c r="C85" s="103"/>
      <c r="D85" s="103"/>
      <c r="E85" s="103"/>
      <c r="F85" s="103"/>
      <c r="G85" s="103"/>
    </row>
    <row r="86" spans="1:7" ht="30" customHeight="1" x14ac:dyDescent="0.35">
      <c r="B86" s="74"/>
      <c r="C86" s="74"/>
      <c r="D86" s="74"/>
      <c r="E86" s="74"/>
      <c r="F86" s="74"/>
      <c r="G86" s="74"/>
    </row>
    <row r="87" spans="1:7" ht="31" customHeight="1" x14ac:dyDescent="0.35">
      <c r="A87" s="103" t="s">
        <v>122</v>
      </c>
      <c r="B87" s="103"/>
      <c r="C87" s="103"/>
      <c r="D87" s="103"/>
      <c r="E87" s="103"/>
      <c r="F87" s="103"/>
      <c r="G87" s="103"/>
    </row>
    <row r="88" spans="1:7" ht="31" customHeight="1" x14ac:dyDescent="0.35">
      <c r="A88" s="116" t="s">
        <v>130</v>
      </c>
      <c r="B88" s="116"/>
      <c r="C88" s="116"/>
      <c r="D88" s="116"/>
      <c r="E88" s="116"/>
      <c r="F88" s="116"/>
      <c r="G88" s="116"/>
    </row>
    <row r="89" spans="1:7" ht="31" customHeight="1" x14ac:dyDescent="0.35">
      <c r="A89" s="116" t="s">
        <v>131</v>
      </c>
      <c r="B89" s="116"/>
      <c r="C89" s="116"/>
      <c r="D89" s="116"/>
      <c r="E89" s="116"/>
      <c r="F89" s="116"/>
      <c r="G89" s="116"/>
    </row>
    <row r="90" spans="1:7" ht="31" customHeight="1" x14ac:dyDescent="0.35">
      <c r="A90" s="116" t="s">
        <v>132</v>
      </c>
      <c r="B90" s="116"/>
      <c r="C90" s="116"/>
      <c r="D90" s="116"/>
      <c r="E90" s="116"/>
      <c r="F90" s="116"/>
      <c r="G90" s="116"/>
    </row>
    <row r="91" spans="1:7" ht="15.5" x14ac:dyDescent="0.35">
      <c r="A91" s="116" t="s">
        <v>133</v>
      </c>
      <c r="B91" s="116"/>
      <c r="C91" s="116"/>
      <c r="D91" s="116"/>
      <c r="E91" s="116"/>
      <c r="F91" s="116"/>
      <c r="G91" s="116"/>
    </row>
    <row r="92" spans="1:7" x14ac:dyDescent="0.35">
      <c r="A92" s="97"/>
      <c r="B92" s="98"/>
      <c r="C92" s="98"/>
      <c r="D92" s="98"/>
      <c r="E92" s="99"/>
      <c r="F92" s="99"/>
      <c r="G92" s="99"/>
    </row>
    <row r="93" spans="1:7" ht="16" customHeight="1" x14ac:dyDescent="0.35">
      <c r="A93" s="116" t="s">
        <v>134</v>
      </c>
      <c r="B93" s="116"/>
      <c r="C93" s="116"/>
      <c r="D93" s="116"/>
      <c r="E93" s="116"/>
      <c r="F93" s="116"/>
      <c r="G93" s="116"/>
    </row>
    <row r="95" spans="1:7" x14ac:dyDescent="0.35">
      <c r="A95" s="62" t="s">
        <v>82</v>
      </c>
    </row>
    <row r="96" spans="1:7" x14ac:dyDescent="0.35">
      <c r="A96" s="62"/>
    </row>
    <row r="97" spans="1:1" x14ac:dyDescent="0.35">
      <c r="A97" s="62" t="s">
        <v>83</v>
      </c>
    </row>
    <row r="98" spans="1:1" x14ac:dyDescent="0.35">
      <c r="A98" s="62" t="s">
        <v>84</v>
      </c>
    </row>
  </sheetData>
  <mergeCells count="34">
    <mergeCell ref="A93:G93"/>
    <mergeCell ref="A81:G81"/>
    <mergeCell ref="A87:G87"/>
    <mergeCell ref="A88:G88"/>
    <mergeCell ref="A89:G89"/>
    <mergeCell ref="A90:G90"/>
    <mergeCell ref="A91:G91"/>
    <mergeCell ref="A83:G83"/>
    <mergeCell ref="A84:G84"/>
    <mergeCell ref="A85:G85"/>
    <mergeCell ref="A82:G82"/>
    <mergeCell ref="A1:G1"/>
    <mergeCell ref="A3:G3"/>
    <mergeCell ref="B5:G5"/>
    <mergeCell ref="B6:G6"/>
    <mergeCell ref="B7:G7"/>
    <mergeCell ref="B8:G8"/>
    <mergeCell ref="B9:G9"/>
    <mergeCell ref="B10:G10"/>
    <mergeCell ref="A13:D13"/>
    <mergeCell ref="A19:D19"/>
    <mergeCell ref="A24:D24"/>
    <mergeCell ref="A27:D27"/>
    <mergeCell ref="A42:D42"/>
    <mergeCell ref="A47:D47"/>
    <mergeCell ref="A51:D51"/>
    <mergeCell ref="A64:D64"/>
    <mergeCell ref="A66:D66"/>
    <mergeCell ref="A80:G80"/>
    <mergeCell ref="A53:D53"/>
    <mergeCell ref="A55:D55"/>
    <mergeCell ref="A58:D58"/>
    <mergeCell ref="A60:D60"/>
    <mergeCell ref="A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zoomScale="80" zoomScaleNormal="80" workbookViewId="0">
      <selection activeCell="J10" sqref="J10"/>
    </sheetView>
  </sheetViews>
  <sheetFormatPr defaultColWidth="8.81640625" defaultRowHeight="14.5" x14ac:dyDescent="0.35"/>
  <cols>
    <col min="1" max="1" width="7" customWidth="1"/>
    <col min="2" max="2" width="33.6328125" customWidth="1"/>
    <col min="3" max="3" width="9.81640625" customWidth="1"/>
    <col min="4" max="4" width="10.81640625" customWidth="1"/>
    <col min="5" max="5" width="9.81640625" customWidth="1"/>
    <col min="6" max="6" width="11.1796875" customWidth="1"/>
    <col min="7" max="7" width="14" customWidth="1"/>
    <col min="8" max="8" width="7.6328125" customWidth="1"/>
    <col min="9" max="9" width="10" customWidth="1"/>
    <col min="11" max="11" width="11.36328125" customWidth="1"/>
    <col min="12" max="12" width="13.36328125" customWidth="1"/>
    <col min="13" max="13" width="7.453125" customWidth="1"/>
    <col min="14" max="14" width="13.36328125" customWidth="1"/>
    <col min="16" max="17" width="11.453125" customWidth="1"/>
  </cols>
  <sheetData>
    <row r="2" spans="1:17" ht="19" x14ac:dyDescent="0.35">
      <c r="A2" s="126" t="s">
        <v>98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ht="15" thickBot="1" x14ac:dyDescent="0.4"/>
    <row r="4" spans="1:17" ht="30.5" customHeight="1" x14ac:dyDescent="0.35">
      <c r="A4" s="118" t="s">
        <v>90</v>
      </c>
      <c r="B4" s="120" t="s">
        <v>91</v>
      </c>
      <c r="C4" s="122" t="s">
        <v>128</v>
      </c>
      <c r="D4" s="123"/>
      <c r="E4" s="123"/>
      <c r="F4" s="123"/>
      <c r="G4" s="124"/>
      <c r="H4" s="122" t="s">
        <v>96</v>
      </c>
      <c r="I4" s="123"/>
      <c r="J4" s="123"/>
      <c r="K4" s="123"/>
      <c r="L4" s="124"/>
      <c r="M4" s="122" t="s">
        <v>97</v>
      </c>
      <c r="N4" s="123"/>
      <c r="O4" s="123"/>
      <c r="P4" s="123"/>
      <c r="Q4" s="124"/>
    </row>
    <row r="5" spans="1:17" ht="42.5" customHeight="1" thickBot="1" x14ac:dyDescent="0.4">
      <c r="A5" s="119"/>
      <c r="B5" s="121"/>
      <c r="C5" s="79" t="s">
        <v>5</v>
      </c>
      <c r="D5" s="77" t="s">
        <v>92</v>
      </c>
      <c r="E5" s="77" t="s">
        <v>93</v>
      </c>
      <c r="F5" s="77" t="s">
        <v>94</v>
      </c>
      <c r="G5" s="78" t="s">
        <v>95</v>
      </c>
      <c r="H5" s="79" t="s">
        <v>5</v>
      </c>
      <c r="I5" s="77" t="s">
        <v>92</v>
      </c>
      <c r="J5" s="77" t="s">
        <v>93</v>
      </c>
      <c r="K5" s="77" t="s">
        <v>94</v>
      </c>
      <c r="L5" s="78" t="s">
        <v>95</v>
      </c>
      <c r="M5" s="79" t="s">
        <v>5</v>
      </c>
      <c r="N5" s="77" t="s">
        <v>92</v>
      </c>
      <c r="O5" s="77" t="s">
        <v>93</v>
      </c>
      <c r="P5" s="77" t="s">
        <v>94</v>
      </c>
      <c r="Q5" s="78" t="s">
        <v>95</v>
      </c>
    </row>
    <row r="6" spans="1:17" x14ac:dyDescent="0.35">
      <c r="A6" s="80">
        <v>1</v>
      </c>
      <c r="B6" s="81"/>
      <c r="C6" s="80"/>
      <c r="D6" s="76"/>
      <c r="E6" s="76"/>
      <c r="F6" s="76"/>
      <c r="G6" s="87">
        <f>D6*E6*F6</f>
        <v>0</v>
      </c>
      <c r="H6" s="80"/>
      <c r="I6" s="76"/>
      <c r="J6" s="76"/>
      <c r="K6" s="76"/>
      <c r="L6" s="87">
        <f>I6*J6*K6</f>
        <v>0</v>
      </c>
      <c r="M6" s="80"/>
      <c r="N6" s="76"/>
      <c r="O6" s="76"/>
      <c r="P6" s="76"/>
      <c r="Q6" s="87">
        <f>N6*O6*P6</f>
        <v>0</v>
      </c>
    </row>
    <row r="7" spans="1:17" x14ac:dyDescent="0.35">
      <c r="A7" s="80">
        <v>2</v>
      </c>
      <c r="B7" s="83"/>
      <c r="C7" s="82"/>
      <c r="D7" s="75"/>
      <c r="E7" s="75"/>
      <c r="F7" s="75"/>
      <c r="G7" s="87">
        <f t="shared" ref="G7:G21" si="0">D7*E7*F7</f>
        <v>0</v>
      </c>
      <c r="H7" s="82"/>
      <c r="I7" s="75"/>
      <c r="J7" s="75"/>
      <c r="K7" s="75"/>
      <c r="L7" s="87">
        <f t="shared" ref="L7:L21" si="1">I7*J7*K7</f>
        <v>0</v>
      </c>
      <c r="M7" s="82"/>
      <c r="N7" s="75"/>
      <c r="O7" s="75"/>
      <c r="P7" s="75"/>
      <c r="Q7" s="87">
        <f t="shared" ref="Q7:Q21" si="2">N7*O7*P7</f>
        <v>0</v>
      </c>
    </row>
    <row r="8" spans="1:17" x14ac:dyDescent="0.35">
      <c r="A8" s="80">
        <v>3</v>
      </c>
      <c r="B8" s="83"/>
      <c r="C8" s="82"/>
      <c r="D8" s="75"/>
      <c r="E8" s="75"/>
      <c r="F8" s="75"/>
      <c r="G8" s="87">
        <f t="shared" si="0"/>
        <v>0</v>
      </c>
      <c r="H8" s="82"/>
      <c r="I8" s="75"/>
      <c r="J8" s="75"/>
      <c r="K8" s="75"/>
      <c r="L8" s="87">
        <f t="shared" si="1"/>
        <v>0</v>
      </c>
      <c r="M8" s="82"/>
      <c r="N8" s="75"/>
      <c r="O8" s="75"/>
      <c r="P8" s="75"/>
      <c r="Q8" s="87">
        <f t="shared" si="2"/>
        <v>0</v>
      </c>
    </row>
    <row r="9" spans="1:17" x14ac:dyDescent="0.35">
      <c r="A9" s="80">
        <v>4</v>
      </c>
      <c r="B9" s="83"/>
      <c r="C9" s="82"/>
      <c r="D9" s="75"/>
      <c r="E9" s="75"/>
      <c r="F9" s="75"/>
      <c r="G9" s="87">
        <f t="shared" si="0"/>
        <v>0</v>
      </c>
      <c r="H9" s="82"/>
      <c r="I9" s="75"/>
      <c r="J9" s="75"/>
      <c r="K9" s="75"/>
      <c r="L9" s="87">
        <f t="shared" si="1"/>
        <v>0</v>
      </c>
      <c r="M9" s="82"/>
      <c r="N9" s="75"/>
      <c r="O9" s="75"/>
      <c r="P9" s="75"/>
      <c r="Q9" s="87">
        <f t="shared" si="2"/>
        <v>0</v>
      </c>
    </row>
    <row r="10" spans="1:17" x14ac:dyDescent="0.35">
      <c r="A10" s="80">
        <v>5</v>
      </c>
      <c r="B10" s="83"/>
      <c r="C10" s="82"/>
      <c r="D10" s="75"/>
      <c r="E10" s="75"/>
      <c r="F10" s="75"/>
      <c r="G10" s="87">
        <f t="shared" si="0"/>
        <v>0</v>
      </c>
      <c r="H10" s="82"/>
      <c r="I10" s="75"/>
      <c r="J10" s="75"/>
      <c r="K10" s="75"/>
      <c r="L10" s="87">
        <f t="shared" si="1"/>
        <v>0</v>
      </c>
      <c r="M10" s="82"/>
      <c r="N10" s="75"/>
      <c r="O10" s="75"/>
      <c r="P10" s="75"/>
      <c r="Q10" s="87">
        <f t="shared" si="2"/>
        <v>0</v>
      </c>
    </row>
    <row r="11" spans="1:17" x14ac:dyDescent="0.35">
      <c r="A11" s="80">
        <v>6</v>
      </c>
      <c r="B11" s="83"/>
      <c r="C11" s="82"/>
      <c r="D11" s="75"/>
      <c r="E11" s="75"/>
      <c r="F11" s="75"/>
      <c r="G11" s="87">
        <f t="shared" si="0"/>
        <v>0</v>
      </c>
      <c r="H11" s="82"/>
      <c r="I11" s="75"/>
      <c r="J11" s="75"/>
      <c r="K11" s="75"/>
      <c r="L11" s="87">
        <f t="shared" si="1"/>
        <v>0</v>
      </c>
      <c r="M11" s="82"/>
      <c r="N11" s="75"/>
      <c r="O11" s="75"/>
      <c r="P11" s="75"/>
      <c r="Q11" s="87">
        <f t="shared" si="2"/>
        <v>0</v>
      </c>
    </row>
    <row r="12" spans="1:17" x14ac:dyDescent="0.35">
      <c r="A12" s="80">
        <v>7</v>
      </c>
      <c r="B12" s="83"/>
      <c r="C12" s="82"/>
      <c r="D12" s="75"/>
      <c r="E12" s="75"/>
      <c r="F12" s="75"/>
      <c r="G12" s="87">
        <f t="shared" si="0"/>
        <v>0</v>
      </c>
      <c r="H12" s="82"/>
      <c r="I12" s="75"/>
      <c r="J12" s="75"/>
      <c r="K12" s="75"/>
      <c r="L12" s="87">
        <f t="shared" si="1"/>
        <v>0</v>
      </c>
      <c r="M12" s="82"/>
      <c r="N12" s="75"/>
      <c r="O12" s="75"/>
      <c r="P12" s="75"/>
      <c r="Q12" s="87">
        <f t="shared" si="2"/>
        <v>0</v>
      </c>
    </row>
    <row r="13" spans="1:17" x14ac:dyDescent="0.35">
      <c r="A13" s="80">
        <v>8</v>
      </c>
      <c r="B13" s="83"/>
      <c r="C13" s="82"/>
      <c r="D13" s="75"/>
      <c r="E13" s="75"/>
      <c r="F13" s="75"/>
      <c r="G13" s="87">
        <f t="shared" si="0"/>
        <v>0</v>
      </c>
      <c r="H13" s="82"/>
      <c r="I13" s="75"/>
      <c r="J13" s="75"/>
      <c r="K13" s="75"/>
      <c r="L13" s="87">
        <f t="shared" si="1"/>
        <v>0</v>
      </c>
      <c r="M13" s="82"/>
      <c r="N13" s="75"/>
      <c r="O13" s="75"/>
      <c r="P13" s="75"/>
      <c r="Q13" s="87">
        <f t="shared" si="2"/>
        <v>0</v>
      </c>
    </row>
    <row r="14" spans="1:17" x14ac:dyDescent="0.35">
      <c r="A14" s="80">
        <v>9</v>
      </c>
      <c r="B14" s="83"/>
      <c r="C14" s="82"/>
      <c r="D14" s="75"/>
      <c r="E14" s="75"/>
      <c r="F14" s="75"/>
      <c r="G14" s="87">
        <f t="shared" si="0"/>
        <v>0</v>
      </c>
      <c r="H14" s="82"/>
      <c r="I14" s="75"/>
      <c r="J14" s="75"/>
      <c r="K14" s="75"/>
      <c r="L14" s="87">
        <f t="shared" si="1"/>
        <v>0</v>
      </c>
      <c r="M14" s="82"/>
      <c r="N14" s="75"/>
      <c r="O14" s="75"/>
      <c r="P14" s="75"/>
      <c r="Q14" s="87">
        <f t="shared" si="2"/>
        <v>0</v>
      </c>
    </row>
    <row r="15" spans="1:17" x14ac:dyDescent="0.35">
      <c r="A15" s="80">
        <v>10</v>
      </c>
      <c r="B15" s="83"/>
      <c r="C15" s="82"/>
      <c r="D15" s="75"/>
      <c r="E15" s="75"/>
      <c r="F15" s="75"/>
      <c r="G15" s="87">
        <f t="shared" si="0"/>
        <v>0</v>
      </c>
      <c r="H15" s="82"/>
      <c r="I15" s="75"/>
      <c r="J15" s="75"/>
      <c r="K15" s="75"/>
      <c r="L15" s="87">
        <f t="shared" si="1"/>
        <v>0</v>
      </c>
      <c r="M15" s="82"/>
      <c r="N15" s="75"/>
      <c r="O15" s="75"/>
      <c r="P15" s="75"/>
      <c r="Q15" s="87">
        <f t="shared" si="2"/>
        <v>0</v>
      </c>
    </row>
    <row r="16" spans="1:17" x14ac:dyDescent="0.35">
      <c r="A16" s="80">
        <v>11</v>
      </c>
      <c r="B16" s="83"/>
      <c r="C16" s="82"/>
      <c r="D16" s="75"/>
      <c r="E16" s="75"/>
      <c r="F16" s="75"/>
      <c r="G16" s="87">
        <f t="shared" si="0"/>
        <v>0</v>
      </c>
      <c r="H16" s="82"/>
      <c r="I16" s="75"/>
      <c r="J16" s="75"/>
      <c r="K16" s="75"/>
      <c r="L16" s="87">
        <f t="shared" si="1"/>
        <v>0</v>
      </c>
      <c r="M16" s="82"/>
      <c r="N16" s="75"/>
      <c r="O16" s="75"/>
      <c r="P16" s="75"/>
      <c r="Q16" s="87">
        <f t="shared" si="2"/>
        <v>0</v>
      </c>
    </row>
    <row r="17" spans="1:17" x14ac:dyDescent="0.35">
      <c r="A17" s="80">
        <v>12</v>
      </c>
      <c r="B17" s="83"/>
      <c r="C17" s="82"/>
      <c r="D17" s="75"/>
      <c r="E17" s="75"/>
      <c r="F17" s="75"/>
      <c r="G17" s="87">
        <f t="shared" si="0"/>
        <v>0</v>
      </c>
      <c r="H17" s="82"/>
      <c r="I17" s="75"/>
      <c r="J17" s="75"/>
      <c r="K17" s="75"/>
      <c r="L17" s="87">
        <f t="shared" si="1"/>
        <v>0</v>
      </c>
      <c r="M17" s="82"/>
      <c r="N17" s="75"/>
      <c r="O17" s="75"/>
      <c r="P17" s="75"/>
      <c r="Q17" s="87">
        <f t="shared" si="2"/>
        <v>0</v>
      </c>
    </row>
    <row r="18" spans="1:17" x14ac:dyDescent="0.35">
      <c r="A18" s="80">
        <v>13</v>
      </c>
      <c r="B18" s="83"/>
      <c r="C18" s="82"/>
      <c r="D18" s="75"/>
      <c r="E18" s="75"/>
      <c r="F18" s="75"/>
      <c r="G18" s="87">
        <f t="shared" si="0"/>
        <v>0</v>
      </c>
      <c r="H18" s="82"/>
      <c r="I18" s="75"/>
      <c r="J18" s="75"/>
      <c r="K18" s="75"/>
      <c r="L18" s="87">
        <f t="shared" si="1"/>
        <v>0</v>
      </c>
      <c r="M18" s="82"/>
      <c r="N18" s="75"/>
      <c r="O18" s="75"/>
      <c r="P18" s="75"/>
      <c r="Q18" s="87">
        <f t="shared" si="2"/>
        <v>0</v>
      </c>
    </row>
    <row r="19" spans="1:17" x14ac:dyDescent="0.35">
      <c r="A19" s="80">
        <v>14</v>
      </c>
      <c r="B19" s="83"/>
      <c r="C19" s="82"/>
      <c r="D19" s="75"/>
      <c r="E19" s="75"/>
      <c r="F19" s="75"/>
      <c r="G19" s="87">
        <f t="shared" si="0"/>
        <v>0</v>
      </c>
      <c r="H19" s="82"/>
      <c r="I19" s="75"/>
      <c r="J19" s="75"/>
      <c r="K19" s="75"/>
      <c r="L19" s="87">
        <f t="shared" si="1"/>
        <v>0</v>
      </c>
      <c r="M19" s="82"/>
      <c r="N19" s="75"/>
      <c r="O19" s="75"/>
      <c r="P19" s="75"/>
      <c r="Q19" s="87">
        <f t="shared" si="2"/>
        <v>0</v>
      </c>
    </row>
    <row r="20" spans="1:17" x14ac:dyDescent="0.35">
      <c r="A20" s="80">
        <v>15</v>
      </c>
      <c r="B20" s="83"/>
      <c r="C20" s="82"/>
      <c r="D20" s="75"/>
      <c r="E20" s="75"/>
      <c r="F20" s="75"/>
      <c r="G20" s="87">
        <f t="shared" si="0"/>
        <v>0</v>
      </c>
      <c r="H20" s="82"/>
      <c r="I20" s="75"/>
      <c r="J20" s="75"/>
      <c r="K20" s="75"/>
      <c r="L20" s="87">
        <f t="shared" si="1"/>
        <v>0</v>
      </c>
      <c r="M20" s="82"/>
      <c r="N20" s="75"/>
      <c r="O20" s="75"/>
      <c r="P20" s="75"/>
      <c r="Q20" s="87">
        <f t="shared" si="2"/>
        <v>0</v>
      </c>
    </row>
    <row r="21" spans="1:17" ht="15" thickBot="1" x14ac:dyDescent="0.4">
      <c r="A21" s="95">
        <v>16</v>
      </c>
      <c r="B21" s="86"/>
      <c r="C21" s="84"/>
      <c r="D21" s="85"/>
      <c r="E21" s="85"/>
      <c r="F21" s="85"/>
      <c r="G21" s="88">
        <f t="shared" si="0"/>
        <v>0</v>
      </c>
      <c r="H21" s="84"/>
      <c r="I21" s="85"/>
      <c r="J21" s="85"/>
      <c r="K21" s="85"/>
      <c r="L21" s="88">
        <f t="shared" si="1"/>
        <v>0</v>
      </c>
      <c r="M21" s="84"/>
      <c r="N21" s="85"/>
      <c r="O21" s="85"/>
      <c r="P21" s="85"/>
      <c r="Q21" s="88">
        <f t="shared" si="2"/>
        <v>0</v>
      </c>
    </row>
    <row r="23" spans="1:17" ht="20.5" customHeight="1" x14ac:dyDescent="0.35">
      <c r="A23" s="117" t="s">
        <v>86</v>
      </c>
      <c r="B23" s="117"/>
      <c r="C23" s="117"/>
      <c r="D23" s="117"/>
      <c r="E23" s="117"/>
      <c r="F23" s="117"/>
      <c r="G23" s="117"/>
    </row>
    <row r="24" spans="1:17" ht="20.5" customHeight="1" x14ac:dyDescent="0.35">
      <c r="A24" s="117" t="s">
        <v>127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  <row r="29" spans="1:17" ht="19" x14ac:dyDescent="0.35">
      <c r="A29" s="126" t="s">
        <v>99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92"/>
      <c r="N29" s="92"/>
      <c r="O29" s="92"/>
      <c r="P29" s="92"/>
      <c r="Q29" s="92"/>
    </row>
    <row r="30" spans="1:17" ht="15" thickBot="1" x14ac:dyDescent="0.4"/>
    <row r="31" spans="1:17" x14ac:dyDescent="0.35">
      <c r="A31" s="118" t="s">
        <v>90</v>
      </c>
      <c r="B31" s="120" t="s">
        <v>100</v>
      </c>
      <c r="C31" s="122" t="s">
        <v>96</v>
      </c>
      <c r="D31" s="123"/>
      <c r="E31" s="123"/>
      <c r="F31" s="123"/>
      <c r="G31" s="124"/>
      <c r="H31" s="122" t="s">
        <v>97</v>
      </c>
      <c r="I31" s="123"/>
      <c r="J31" s="123"/>
      <c r="K31" s="123"/>
      <c r="L31" s="124"/>
      <c r="M31" s="125"/>
      <c r="N31" s="125"/>
      <c r="O31" s="125"/>
      <c r="P31" s="125"/>
      <c r="Q31" s="125"/>
    </row>
    <row r="32" spans="1:17" ht="41" thickBot="1" x14ac:dyDescent="0.4">
      <c r="A32" s="119"/>
      <c r="B32" s="121"/>
      <c r="C32" s="79" t="s">
        <v>5</v>
      </c>
      <c r="D32" s="77" t="s">
        <v>92</v>
      </c>
      <c r="E32" s="77" t="s">
        <v>93</v>
      </c>
      <c r="F32" s="77" t="s">
        <v>94</v>
      </c>
      <c r="G32" s="78" t="s">
        <v>95</v>
      </c>
      <c r="H32" s="79" t="s">
        <v>5</v>
      </c>
      <c r="I32" s="77" t="s">
        <v>92</v>
      </c>
      <c r="J32" s="77" t="s">
        <v>93</v>
      </c>
      <c r="K32" s="77" t="s">
        <v>94</v>
      </c>
      <c r="L32" s="78" t="s">
        <v>95</v>
      </c>
      <c r="M32" s="89"/>
      <c r="N32" s="89"/>
      <c r="O32" s="89"/>
      <c r="P32" s="89"/>
      <c r="Q32" s="89"/>
    </row>
    <row r="33" spans="1:17" x14ac:dyDescent="0.35">
      <c r="A33" s="94">
        <v>1</v>
      </c>
      <c r="B33" s="81" t="s">
        <v>101</v>
      </c>
      <c r="C33" s="80"/>
      <c r="D33" s="76"/>
      <c r="E33" s="76"/>
      <c r="F33" s="76"/>
      <c r="G33" s="87">
        <f>D33*E33*F33</f>
        <v>0</v>
      </c>
      <c r="H33" s="80"/>
      <c r="I33" s="76"/>
      <c r="J33" s="76"/>
      <c r="K33" s="76"/>
      <c r="L33" s="87">
        <f>I33*J33*K33</f>
        <v>0</v>
      </c>
      <c r="M33" s="90"/>
      <c r="N33" s="90"/>
      <c r="O33" s="90"/>
      <c r="P33" s="90"/>
      <c r="Q33" s="91"/>
    </row>
    <row r="34" spans="1:17" x14ac:dyDescent="0.35">
      <c r="A34" s="94">
        <v>2</v>
      </c>
      <c r="B34" s="83" t="s">
        <v>102</v>
      </c>
      <c r="C34" s="82"/>
      <c r="D34" s="75"/>
      <c r="E34" s="75"/>
      <c r="F34" s="75"/>
      <c r="G34" s="87">
        <f t="shared" ref="G34:G48" si="3">D34*E34*F34</f>
        <v>0</v>
      </c>
      <c r="H34" s="82"/>
      <c r="I34" s="75"/>
      <c r="J34" s="75"/>
      <c r="K34" s="75"/>
      <c r="L34" s="87">
        <f t="shared" ref="L34:L48" si="4">I34*J34*K34</f>
        <v>0</v>
      </c>
      <c r="M34" s="90"/>
      <c r="N34" s="90"/>
      <c r="O34" s="90"/>
      <c r="P34" s="90"/>
      <c r="Q34" s="91"/>
    </row>
    <row r="35" spans="1:17" x14ac:dyDescent="0.35">
      <c r="A35" s="94">
        <v>3</v>
      </c>
      <c r="B35" s="83" t="s">
        <v>103</v>
      </c>
      <c r="C35" s="82"/>
      <c r="D35" s="75"/>
      <c r="E35" s="75"/>
      <c r="F35" s="75"/>
      <c r="G35" s="87">
        <f t="shared" si="3"/>
        <v>0</v>
      </c>
      <c r="H35" s="82"/>
      <c r="I35" s="75"/>
      <c r="J35" s="75"/>
      <c r="K35" s="75"/>
      <c r="L35" s="87">
        <f t="shared" si="4"/>
        <v>0</v>
      </c>
      <c r="M35" s="90"/>
      <c r="N35" s="90"/>
      <c r="O35" s="90"/>
      <c r="P35" s="90"/>
      <c r="Q35" s="91"/>
    </row>
    <row r="36" spans="1:17" x14ac:dyDescent="0.35">
      <c r="A36" s="94">
        <v>4</v>
      </c>
      <c r="B36" s="83" t="s">
        <v>104</v>
      </c>
      <c r="C36" s="82"/>
      <c r="D36" s="75"/>
      <c r="E36" s="75"/>
      <c r="F36" s="75"/>
      <c r="G36" s="87">
        <f t="shared" si="3"/>
        <v>0</v>
      </c>
      <c r="H36" s="82"/>
      <c r="I36" s="75"/>
      <c r="J36" s="75"/>
      <c r="K36" s="75"/>
      <c r="L36" s="87">
        <f t="shared" si="4"/>
        <v>0</v>
      </c>
      <c r="M36" s="90"/>
      <c r="N36" s="90"/>
      <c r="O36" s="90"/>
      <c r="P36" s="90"/>
      <c r="Q36" s="91"/>
    </row>
    <row r="37" spans="1:17" x14ac:dyDescent="0.35">
      <c r="A37" s="94">
        <v>5</v>
      </c>
      <c r="B37" s="83" t="s">
        <v>105</v>
      </c>
      <c r="C37" s="82"/>
      <c r="D37" s="75"/>
      <c r="E37" s="75"/>
      <c r="F37" s="75"/>
      <c r="G37" s="87">
        <f t="shared" si="3"/>
        <v>0</v>
      </c>
      <c r="H37" s="82"/>
      <c r="I37" s="75"/>
      <c r="J37" s="75"/>
      <c r="K37" s="75"/>
      <c r="L37" s="87">
        <f t="shared" si="4"/>
        <v>0</v>
      </c>
      <c r="M37" s="90"/>
      <c r="N37" s="90"/>
      <c r="O37" s="90"/>
      <c r="P37" s="90"/>
      <c r="Q37" s="91"/>
    </row>
    <row r="38" spans="1:17" x14ac:dyDescent="0.35">
      <c r="A38" s="94">
        <v>6</v>
      </c>
      <c r="B38" s="83" t="s">
        <v>106</v>
      </c>
      <c r="C38" s="82"/>
      <c r="D38" s="75"/>
      <c r="E38" s="75"/>
      <c r="F38" s="75"/>
      <c r="G38" s="87">
        <f t="shared" si="3"/>
        <v>0</v>
      </c>
      <c r="H38" s="82"/>
      <c r="I38" s="75"/>
      <c r="J38" s="75"/>
      <c r="K38" s="75"/>
      <c r="L38" s="87">
        <f t="shared" si="4"/>
        <v>0</v>
      </c>
      <c r="M38" s="90"/>
      <c r="N38" s="90"/>
      <c r="O38" s="90"/>
      <c r="P38" s="90"/>
      <c r="Q38" s="91"/>
    </row>
    <row r="39" spans="1:17" x14ac:dyDescent="0.35">
      <c r="A39" s="94">
        <v>7</v>
      </c>
      <c r="B39" s="83" t="s">
        <v>107</v>
      </c>
      <c r="C39" s="82"/>
      <c r="D39" s="75"/>
      <c r="E39" s="75"/>
      <c r="F39" s="75"/>
      <c r="G39" s="87">
        <f t="shared" si="3"/>
        <v>0</v>
      </c>
      <c r="H39" s="82"/>
      <c r="I39" s="75"/>
      <c r="J39" s="75"/>
      <c r="K39" s="75"/>
      <c r="L39" s="87">
        <f t="shared" si="4"/>
        <v>0</v>
      </c>
      <c r="M39" s="90"/>
      <c r="N39" s="90"/>
      <c r="O39" s="90"/>
      <c r="P39" s="90"/>
      <c r="Q39" s="91"/>
    </row>
    <row r="40" spans="1:17" x14ac:dyDescent="0.35">
      <c r="A40" s="94">
        <v>8</v>
      </c>
      <c r="B40" s="83" t="s">
        <v>108</v>
      </c>
      <c r="C40" s="82"/>
      <c r="D40" s="75"/>
      <c r="E40" s="75"/>
      <c r="F40" s="75"/>
      <c r="G40" s="87">
        <f t="shared" si="3"/>
        <v>0</v>
      </c>
      <c r="H40" s="82"/>
      <c r="I40" s="75"/>
      <c r="J40" s="75"/>
      <c r="K40" s="75"/>
      <c r="L40" s="87">
        <f t="shared" si="4"/>
        <v>0</v>
      </c>
      <c r="M40" s="90"/>
      <c r="N40" s="90"/>
      <c r="O40" s="90"/>
      <c r="P40" s="90"/>
      <c r="Q40" s="91"/>
    </row>
    <row r="41" spans="1:17" x14ac:dyDescent="0.35">
      <c r="A41" s="94">
        <v>9</v>
      </c>
      <c r="B41" s="83" t="s">
        <v>109</v>
      </c>
      <c r="C41" s="82"/>
      <c r="D41" s="75"/>
      <c r="E41" s="75"/>
      <c r="F41" s="75"/>
      <c r="G41" s="87">
        <f t="shared" si="3"/>
        <v>0</v>
      </c>
      <c r="H41" s="82"/>
      <c r="I41" s="75"/>
      <c r="J41" s="75"/>
      <c r="K41" s="75"/>
      <c r="L41" s="87">
        <f t="shared" si="4"/>
        <v>0</v>
      </c>
      <c r="M41" s="90"/>
      <c r="N41" s="90"/>
      <c r="O41" s="90"/>
      <c r="P41" s="90"/>
      <c r="Q41" s="91"/>
    </row>
    <row r="42" spans="1:17" x14ac:dyDescent="0.35">
      <c r="A42" s="94">
        <v>10</v>
      </c>
      <c r="B42" s="83" t="s">
        <v>110</v>
      </c>
      <c r="C42" s="82"/>
      <c r="D42" s="75"/>
      <c r="E42" s="75"/>
      <c r="F42" s="75"/>
      <c r="G42" s="87">
        <f t="shared" si="3"/>
        <v>0</v>
      </c>
      <c r="H42" s="82"/>
      <c r="I42" s="75"/>
      <c r="J42" s="75"/>
      <c r="K42" s="75"/>
      <c r="L42" s="87">
        <f t="shared" si="4"/>
        <v>0</v>
      </c>
      <c r="M42" s="90"/>
      <c r="N42" s="90"/>
      <c r="O42" s="90"/>
      <c r="P42" s="90"/>
      <c r="Q42" s="91"/>
    </row>
    <row r="43" spans="1:17" x14ac:dyDescent="0.35">
      <c r="A43" s="94">
        <v>11</v>
      </c>
      <c r="B43" s="83" t="s">
        <v>111</v>
      </c>
      <c r="C43" s="82"/>
      <c r="D43" s="75"/>
      <c r="E43" s="75"/>
      <c r="F43" s="75"/>
      <c r="G43" s="87">
        <f t="shared" si="3"/>
        <v>0</v>
      </c>
      <c r="H43" s="82"/>
      <c r="I43" s="75"/>
      <c r="J43" s="75"/>
      <c r="K43" s="75"/>
      <c r="L43" s="87">
        <f t="shared" si="4"/>
        <v>0</v>
      </c>
      <c r="M43" s="90"/>
      <c r="N43" s="90"/>
      <c r="O43" s="90"/>
      <c r="P43" s="90"/>
      <c r="Q43" s="91"/>
    </row>
    <row r="44" spans="1:17" x14ac:dyDescent="0.35">
      <c r="A44" s="94">
        <v>12</v>
      </c>
      <c r="B44" s="83" t="s">
        <v>112</v>
      </c>
      <c r="C44" s="82"/>
      <c r="D44" s="75"/>
      <c r="E44" s="75"/>
      <c r="F44" s="75"/>
      <c r="G44" s="87">
        <f t="shared" si="3"/>
        <v>0</v>
      </c>
      <c r="H44" s="82"/>
      <c r="I44" s="75"/>
      <c r="J44" s="75"/>
      <c r="K44" s="75"/>
      <c r="L44" s="87">
        <f t="shared" si="4"/>
        <v>0</v>
      </c>
      <c r="M44" s="90"/>
      <c r="N44" s="90"/>
      <c r="O44" s="90"/>
      <c r="P44" s="90"/>
      <c r="Q44" s="91"/>
    </row>
    <row r="45" spans="1:17" x14ac:dyDescent="0.35">
      <c r="A45" s="94">
        <v>13</v>
      </c>
      <c r="B45" s="83"/>
      <c r="C45" s="82"/>
      <c r="D45" s="75"/>
      <c r="E45" s="75"/>
      <c r="F45" s="75"/>
      <c r="G45" s="87">
        <f t="shared" si="3"/>
        <v>0</v>
      </c>
      <c r="H45" s="82"/>
      <c r="I45" s="75"/>
      <c r="J45" s="75"/>
      <c r="K45" s="75"/>
      <c r="L45" s="87">
        <f t="shared" si="4"/>
        <v>0</v>
      </c>
      <c r="M45" s="90"/>
      <c r="N45" s="90"/>
      <c r="O45" s="90"/>
      <c r="P45" s="90"/>
      <c r="Q45" s="91"/>
    </row>
    <row r="46" spans="1:17" x14ac:dyDescent="0.35">
      <c r="A46" s="94">
        <v>14</v>
      </c>
      <c r="B46" s="83"/>
      <c r="C46" s="82"/>
      <c r="D46" s="75"/>
      <c r="E46" s="75"/>
      <c r="F46" s="75"/>
      <c r="G46" s="87">
        <f t="shared" si="3"/>
        <v>0</v>
      </c>
      <c r="H46" s="82"/>
      <c r="I46" s="75"/>
      <c r="J46" s="75"/>
      <c r="K46" s="75"/>
      <c r="L46" s="87">
        <f t="shared" si="4"/>
        <v>0</v>
      </c>
      <c r="M46" s="90"/>
      <c r="N46" s="90"/>
      <c r="O46" s="90"/>
      <c r="P46" s="90"/>
      <c r="Q46" s="91"/>
    </row>
    <row r="47" spans="1:17" x14ac:dyDescent="0.35">
      <c r="A47" s="94">
        <v>15</v>
      </c>
      <c r="B47" s="83"/>
      <c r="C47" s="82"/>
      <c r="D47" s="75"/>
      <c r="E47" s="75"/>
      <c r="F47" s="75"/>
      <c r="G47" s="87">
        <f t="shared" si="3"/>
        <v>0</v>
      </c>
      <c r="H47" s="82"/>
      <c r="I47" s="75"/>
      <c r="J47" s="75"/>
      <c r="K47" s="75"/>
      <c r="L47" s="87">
        <f t="shared" si="4"/>
        <v>0</v>
      </c>
      <c r="M47" s="90"/>
      <c r="N47" s="90"/>
      <c r="O47" s="90"/>
      <c r="P47" s="90"/>
      <c r="Q47" s="91"/>
    </row>
    <row r="48" spans="1:17" ht="15" thickBot="1" x14ac:dyDescent="0.4">
      <c r="A48" s="96">
        <v>16</v>
      </c>
      <c r="B48" s="86"/>
      <c r="C48" s="84"/>
      <c r="D48" s="85"/>
      <c r="E48" s="85"/>
      <c r="F48" s="85"/>
      <c r="G48" s="88">
        <f t="shared" si="3"/>
        <v>0</v>
      </c>
      <c r="H48" s="84"/>
      <c r="I48" s="85"/>
      <c r="J48" s="85"/>
      <c r="K48" s="85"/>
      <c r="L48" s="88">
        <f t="shared" si="4"/>
        <v>0</v>
      </c>
      <c r="M48" s="90"/>
      <c r="N48" s="90"/>
      <c r="O48" s="90"/>
      <c r="P48" s="90"/>
      <c r="Q48" s="91"/>
    </row>
    <row r="50" spans="1:17" ht="20.5" customHeight="1" x14ac:dyDescent="0.35">
      <c r="A50" s="117" t="s">
        <v>86</v>
      </c>
      <c r="B50" s="117"/>
      <c r="C50" s="117"/>
      <c r="D50" s="117"/>
      <c r="E50" s="117"/>
      <c r="F50" s="117"/>
      <c r="G50" s="117"/>
    </row>
    <row r="51" spans="1:17" ht="33" customHeight="1" x14ac:dyDescent="0.35">
      <c r="A51" s="117" t="s">
        <v>129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93"/>
      <c r="N51" s="93"/>
      <c r="O51" s="93"/>
      <c r="P51" s="93"/>
      <c r="Q51" s="93"/>
    </row>
  </sheetData>
  <mergeCells count="16">
    <mergeCell ref="C4:G4"/>
    <mergeCell ref="H4:L4"/>
    <mergeCell ref="M4:Q4"/>
    <mergeCell ref="A2:Q2"/>
    <mergeCell ref="B4:B5"/>
    <mergeCell ref="A4:A5"/>
    <mergeCell ref="A50:G50"/>
    <mergeCell ref="A51:L51"/>
    <mergeCell ref="A23:G23"/>
    <mergeCell ref="A24:Q24"/>
    <mergeCell ref="A31:A32"/>
    <mergeCell ref="B31:B32"/>
    <mergeCell ref="C31:G31"/>
    <mergeCell ref="H31:L31"/>
    <mergeCell ref="M31:Q31"/>
    <mergeCell ref="A29:L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Buget - chelt. din subventie</vt:lpstr>
      <vt:lpstr>Proiectii financiare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Orzan</dc:creator>
  <cp:lastModifiedBy>Mihai</cp:lastModifiedBy>
  <dcterms:created xsi:type="dcterms:W3CDTF">2019-02-21T15:33:02Z</dcterms:created>
  <dcterms:modified xsi:type="dcterms:W3CDTF">2022-05-25T23:21:54Z</dcterms:modified>
</cp:coreProperties>
</file>